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9CFDE83A-91FE-4777-BF1B-256D5616F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.03.2026" sheetId="9" r:id="rId1"/>
    <sheet name="Лист1" sheetId="11" state="hidden" r:id="rId2"/>
  </sheets>
  <definedNames>
    <definedName name="_xlnm._FilterDatabase" localSheetId="0" hidden="1">'19.03.2026'!$A$4:$S$30</definedName>
    <definedName name="товар">Лист1!$B$2:$D$31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9" l="1"/>
  <c r="Q30" i="9" s="1"/>
  <c r="H22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21" i="9"/>
  <c r="I20" i="9"/>
  <c r="I19" i="9"/>
  <c r="I18" i="9"/>
  <c r="I5" i="9"/>
  <c r="H21" i="9"/>
  <c r="H20" i="9"/>
  <c r="H19" i="9"/>
  <c r="H18" i="9"/>
  <c r="H5" i="9"/>
</calcChain>
</file>

<file path=xl/sharedStrings.xml><?xml version="1.0" encoding="utf-8"?>
<sst xmlns="http://schemas.openxmlformats.org/spreadsheetml/2006/main" count="306" uniqueCount="135">
  <si>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</si>
  <si>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</si>
  <si>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</si>
  <si>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</si>
  <si>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</si>
  <si>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</si>
  <si>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</si>
  <si>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</si>
  <si>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</si>
  <si>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</si>
  <si>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</si>
  <si>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</si>
  <si>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</si>
  <si>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</si>
  <si>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</si>
  <si>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</si>
  <si>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</si>
  <si>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</si>
  <si>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D3DE1EA</t>
  </si>
  <si>
    <t>D3DE1SP</t>
  </si>
  <si>
    <t>D3DE1TO</t>
  </si>
  <si>
    <t>D6DE1EA</t>
  </si>
  <si>
    <t>DADFCSP</t>
  </si>
  <si>
    <t>DADFCTO</t>
  </si>
  <si>
    <t>DRDF4EA</t>
  </si>
  <si>
    <t>DTDFCEA</t>
  </si>
  <si>
    <t>UWDEXWA</t>
  </si>
  <si>
    <t>UWDFC05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</si>
  <si>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</si>
  <si>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</si>
  <si>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</si>
  <si>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D6DE1SP</t>
  </si>
  <si>
    <t>AI-95 benzini,PMHZ JSHS,Pavlodar-port st.FCA,tek temir jol koligimen jetkizy/Бензин АИ-95,ТОО ПНХЗ,FCA ст.Павлодар-порт,поставка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</si>
  <si>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</si>
  <si>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</si>
  <si>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</si>
  <si>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</si>
  <si>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AI-95 benzini tay AMoZ,FCA st.Tendik,tek temirjol koligimen jetkizy/Бензин АИ-95 ТОО АНПЗ,FCA ст.Тендык,поставка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</si>
  <si>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</si>
  <si>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</si>
  <si>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</si>
  <si>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jetkizy sharttary FCA Almaty oblysy/сахар белый, условия поставки FCA Алматинская область</t>
  </si>
  <si>
    <t>AD110H3</t>
  </si>
  <si>
    <t>D komir 10-80 mm Shubarkol Prem. AQ FCA Shubarkol stan. Qostanai oblysyna T + 3 ai/уголь Д 10-80 мм АО Шубарколь Прем. FCA ст. Шубарколь на Костанайскую обл T+3 мес.</t>
  </si>
  <si>
    <t>2701</t>
  </si>
  <si>
    <t>AD114H3</t>
  </si>
  <si>
    <t>D komir 10-80 mm Shubarkol Prem. AQ FCA Shubarkol stan. Pavlodar oblysyna T + 3 ai/уголь Д 10-80 мм АО Шубарколь Прем. FCA ст. Шубарколь на Павлодарскую обл T+3 мес.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</si>
  <si>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</si>
  <si>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</si>
  <si>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AD308K3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</si>
  <si>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</si>
  <si>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AD309K3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</si>
  <si>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</si>
  <si>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AD317K3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</si>
  <si>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</si>
  <si>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AD502K3</t>
  </si>
  <si>
    <t>D markaly komir klasty 50-300mm AO Shubarkol Komir FCA Almaty q. T+3 ai/Уголь марки Д класса 50-300мм АО Шубарколь комир FCA на г. Алматы T+3 мес.</t>
  </si>
  <si>
    <t>AD503K3</t>
  </si>
  <si>
    <t>D markaly komir klasty 50-300mm AO Shubarkol Komir FCA Aqmola obl T+3 ai/Уголь марки Д класса 50-300мм АО Шубарколь комир FCA на Акмолинскую обл. T+3 мес.</t>
  </si>
  <si>
    <t>AD508K3</t>
  </si>
  <si>
    <t>D markaly komir klasty 50-300mm AO Shubarkol Komir FCA Zhambyl obl T+3 ai/Уголь марки Д класса 50-300мм АО Шубарколь комир FCA на Жамбылскую обл. T+3 мес.</t>
  </si>
  <si>
    <t>AD509K3</t>
  </si>
  <si>
    <t>D markaly komir klasty 50-300mm AO Shubarkol Komir FCA Karagandy obl T+3 ai/Уголь марки Д класса 50-300мм АО Шубарколь комир FCA на Карагандинскую обл. T+3 мес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</si>
  <si>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</si>
  <si>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</si>
  <si>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AD511K3</t>
  </si>
  <si>
    <t>D markaly komir klasty 50-300mm AO Shubarkol Komir FCA Qyzylorda obl T+3 ai/Уголь марки Д класса 50-300мм АО Шубарколь комир FCA на Кызылординскую обл. T+3 мес.</t>
  </si>
  <si>
    <t>AD513K3</t>
  </si>
  <si>
    <t>D markaly komir klasty 50-300mm AO Shubarkol Komir FCA Turkistan obl T+3 ai/Уголь марки Д класса 50-300мм АО Шубарколь комир FCA на Туркестанскую обл. T+3 мес.</t>
  </si>
  <si>
    <t>AD515K3</t>
  </si>
  <si>
    <t>D markaly komir klasty 50-300mm AO Shubarkol Komir FCA SQO obl T+3 ai/Уголь марки Д класса 50-300мм АО Шубарколь комир FCA на СКО обл. T+3 мес.</t>
  </si>
  <si>
    <t>AD517K3</t>
  </si>
  <si>
    <t>D markaly komir klasty 50-300mm AO Shubarkol Komir FCA Shymkent q. T+3 ai/Уголь марки Д класса 50-300мм АО Шубарколь комир FCA в г. Шымкент T+3 мес.</t>
  </si>
  <si>
    <t>AD519K3</t>
  </si>
  <si>
    <t>D markaly komir klasty 50-300mm AO Shubarkol Komir FCA Zhetysu obl T+3 ai/Уголь марки Д класса 50-300мм АО Шубарколь комир FCA на Жетысускую обл. T+3 мес.</t>
  </si>
  <si>
    <t>2710 12 413 0</t>
  </si>
  <si>
    <t>2710 12 450 0</t>
  </si>
  <si>
    <t>2710 19 210 0</t>
  </si>
  <si>
    <t>2710 19 424 0</t>
  </si>
  <si>
    <t>2710 19 422 0</t>
  </si>
  <si>
    <t>DSDF4SP</t>
  </si>
  <si>
    <t>DEDF4EA</t>
  </si>
  <si>
    <t>Jazgy dizeldi otyn DT-L-K4 PMHZ JSHS Pavlodar-port st. FCA jetkizy sharttary/Топливо дизельное летнее ДТ-Л-K4 ТОО ПНХЗ условия поставки FCA ст. Павлодар-порт</t>
  </si>
  <si>
    <t>AMOZ JSHS DT-E-K4 markaly dizel otyny, FCA jetkizy sharttary Tendik st./топливо дизельное марки ДТ-Е-К4 ТОО АНПЗ, условия поставки FCA ст. Тендык</t>
  </si>
  <si>
    <t xml:space="preserve"> STAR OIL Energy ТОО</t>
  </si>
  <si>
    <t>ИП МУХИЕВ ДОСАЙ КАДЫМОВИЧ</t>
  </si>
  <si>
    <t>ТОО "Тараз- Петрол- Сервис"</t>
  </si>
  <si>
    <t>ТОО "ТумарМунай"</t>
  </si>
  <si>
    <t>АО "Эйр Астана</t>
  </si>
  <si>
    <t>ТОО Ken Aimak Trade</t>
  </si>
  <si>
    <t>ТОО INDUSTRIAL MARKET RESOURCE</t>
  </si>
  <si>
    <t>130640000641</t>
  </si>
  <si>
    <t>660516301694</t>
  </si>
  <si>
    <t>011040010040</t>
  </si>
  <si>
    <t>130640000443</t>
  </si>
  <si>
    <t>010940000162</t>
  </si>
  <si>
    <t>091240007449</t>
  </si>
  <si>
    <t>160440030621</t>
  </si>
  <si>
    <t>ТОО "Адалант777"</t>
  </si>
  <si>
    <t>Брокер Стандарт Плюс ТОО</t>
  </si>
  <si>
    <t>ATC Brok ТОО</t>
  </si>
  <si>
    <t>Ак Алтын Ко ТОО</t>
  </si>
  <si>
    <t>Олжа брокер ТОО</t>
  </si>
  <si>
    <t>Torino-06 ТОО</t>
  </si>
  <si>
    <t>KC Energy Group ТОО</t>
  </si>
  <si>
    <t>231240026921</t>
  </si>
  <si>
    <t>2</t>
  </si>
  <si>
    <t>2710 19 421 0</t>
  </si>
  <si>
    <t>САУДА-САТТЫҚ НӘТИЖЕЛЕРІ / ИТОГИ ТОРГОВ  
19.03.2026</t>
  </si>
  <si>
    <t>ТОО "Ойл"</t>
  </si>
  <si>
    <t>ТОО «Траст Петролеум»</t>
  </si>
  <si>
    <t>ТОО "Азия Нефтепродукт"</t>
  </si>
  <si>
    <t>ТОО «Petro Trading»</t>
  </si>
  <si>
    <t>ТОО "Азия Ойл"</t>
  </si>
  <si>
    <t>ТОО "Alem-Oil"</t>
  </si>
  <si>
    <t>ИП Коротенко О.И</t>
  </si>
  <si>
    <t>АО "Костанайские минералы"</t>
  </si>
  <si>
    <t>ТОО "PETROPRIME"</t>
  </si>
  <si>
    <t>960640000029</t>
  </si>
  <si>
    <t>180840020098</t>
  </si>
  <si>
    <t>150340023316</t>
  </si>
  <si>
    <t>131140007099</t>
  </si>
  <si>
    <t>091140014339</t>
  </si>
  <si>
    <t>010940006647</t>
  </si>
  <si>
    <t>700614400447</t>
  </si>
  <si>
    <t>910540000047</t>
  </si>
  <si>
    <t>081040013860</t>
  </si>
  <si>
    <t>TradeNova</t>
  </si>
  <si>
    <t>OilClub Management ТОО</t>
  </si>
  <si>
    <t>Альта и К ТОО</t>
  </si>
  <si>
    <t>ТОО «ПетроКазахстан Ойл Продактс»</t>
  </si>
  <si>
    <t>ТОО "Каспий нефть трейдинг"</t>
  </si>
  <si>
    <t>050140004649</t>
  </si>
  <si>
    <t>190640003062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</si>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</sst>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A2:R35"/>
  <sheetViews>
    <sheetView tabSelected="1" zoomScale="55" zoomScaleNormal="55" workbookViewId="0">
      <selection activeCell="S1" sqref="S1:S104857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9.85546875" style="1" bestFit="1" customWidth="1"/>
    <col min="19" max="19" width="21.140625" style="1" customWidth="1"/>
    <col min="20" max="16384" width="9.140625" style="1"/>
  </cols>
  <sheetData>
    <row r="2" spans="1:18" x14ac:dyDescent="0.25">
      <c r="Q2" s="4" t="s">
        <v>10</v>
      </c>
    </row>
    <row r="3" spans="1:18" ht="39" customHeight="1" x14ac:dyDescent="0.25">
      <c r="B3" s="21" t="s">
        <v>108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1:18" s="8" customFormat="1" ht="47.25" x14ac:dyDescent="0.25">
      <c r="A5" s="1"/>
      <c r="B5" s="12" t="s">
        <v>86</v>
      </c>
      <c r="C5" s="12" t="s">
        <v>93</v>
      </c>
      <c r="D5" s="12" t="s">
        <v>102</v>
      </c>
      <c r="E5" s="12" t="s">
        <v>130</v>
      </c>
      <c r="F5" s="12" t="s">
        <v>132</v>
      </c>
      <c r="G5" s="12" t="s">
        <v>134</v>
      </c>
      <c r="H5" s="12" t="str">
        <f t="shared" ref="H5:H21" si="0">VLOOKUP(J5,товар,2,FALSE)</f>
        <v>BENZIN AI-92 too PKOP, FCA St. Tekesu, set tolko z / D Transport/Бензин АИ-92 ТОО ПКОП, FCA ст. Текесу, поставка только ж/д транспортом</v>
      </c>
      <c r="I5" s="12" t="str">
        <f t="shared" ref="I5:I21" si="1">VLOOKUP(J5,товар,3,FALSE)</f>
        <v>2710 12 413 0</v>
      </c>
      <c r="J5" s="9" t="s">
        <v>20</v>
      </c>
      <c r="K5" s="10" t="s">
        <v>17</v>
      </c>
      <c r="L5" s="13">
        <v>256914.05</v>
      </c>
      <c r="M5" s="13">
        <v>256914.05</v>
      </c>
      <c r="N5" s="13">
        <v>256914.05</v>
      </c>
      <c r="O5" s="13">
        <v>256914.05</v>
      </c>
      <c r="P5" s="13">
        <v>256914.05</v>
      </c>
      <c r="Q5" s="11">
        <v>16699413.25</v>
      </c>
      <c r="R5" s="17"/>
    </row>
    <row r="6" spans="1:18" s="8" customFormat="1" ht="47.25" x14ac:dyDescent="0.25">
      <c r="A6" s="1"/>
      <c r="B6" s="12" t="s">
        <v>109</v>
      </c>
      <c r="C6" s="12" t="s">
        <v>118</v>
      </c>
      <c r="D6" s="12" t="s">
        <v>102</v>
      </c>
      <c r="E6" s="12" t="s">
        <v>131</v>
      </c>
      <c r="F6" s="12" t="s">
        <v>133</v>
      </c>
      <c r="G6" s="12" t="s">
        <v>134</v>
      </c>
      <c r="H6" s="12" t="str">
        <f t="shared" ref="H6:H9" si="2">VLOOKUP(J6,товар,2,FALSE)</f>
        <v>AI-92 benzini tay AMoZ,FCA st.Tendik,tek temirjol koligimen jetkizy/Бензин АИ-92 ТОО АНПЗ,FCA ст.Тендык,поставка только ж/д транспортом</v>
      </c>
      <c r="I6" s="12" t="str">
        <f t="shared" ref="I6:I9" si="3">VLOOKUP(J6,товар,3,FALSE)</f>
        <v>2710 12 413 0</v>
      </c>
      <c r="J6" s="9" t="s">
        <v>18</v>
      </c>
      <c r="K6" s="10" t="s">
        <v>106</v>
      </c>
      <c r="L6" s="13">
        <v>220041.9</v>
      </c>
      <c r="M6" s="13">
        <v>220041.9</v>
      </c>
      <c r="N6" s="13">
        <v>220041.9</v>
      </c>
      <c r="O6" s="13">
        <v>220041.9</v>
      </c>
      <c r="P6" s="13">
        <v>220041.9</v>
      </c>
      <c r="Q6" s="11">
        <v>143027235</v>
      </c>
      <c r="R6" s="17"/>
    </row>
    <row r="7" spans="1:18" s="8" customFormat="1" ht="47.25" x14ac:dyDescent="0.25">
      <c r="A7" s="1"/>
      <c r="B7" s="12" t="s">
        <v>85</v>
      </c>
      <c r="C7" s="12" t="s">
        <v>92</v>
      </c>
      <c r="D7" s="12" t="s">
        <v>98</v>
      </c>
      <c r="E7" s="12" t="s">
        <v>104</v>
      </c>
      <c r="F7" s="12" t="s">
        <v>105</v>
      </c>
      <c r="G7" s="12" t="s">
        <v>104</v>
      </c>
      <c r="H7" s="12" t="str">
        <f t="shared" si="2"/>
        <v>BENZIN AI-92 too PKOP, FCA St. Tekesu, set tolko z / D Transport/Бензин АИ-92 ТОО ПКОП, FCA ст. Текесу, поставка только ж/д транспортом</v>
      </c>
      <c r="I7" s="12" t="str">
        <f t="shared" si="3"/>
        <v>2710 12 413 0</v>
      </c>
      <c r="J7" s="9" t="s">
        <v>20</v>
      </c>
      <c r="K7" s="10" t="s">
        <v>17</v>
      </c>
      <c r="L7" s="13">
        <v>254390</v>
      </c>
      <c r="M7" s="13">
        <v>254390</v>
      </c>
      <c r="N7" s="13">
        <v>254390</v>
      </c>
      <c r="O7" s="13">
        <v>254390</v>
      </c>
      <c r="P7" s="13">
        <v>254390</v>
      </c>
      <c r="Q7" s="11">
        <v>99212100</v>
      </c>
      <c r="R7" s="17"/>
    </row>
    <row r="8" spans="1:18" s="8" customFormat="1" ht="47.25" x14ac:dyDescent="0.25">
      <c r="A8" s="1"/>
      <c r="B8" s="12" t="s">
        <v>110</v>
      </c>
      <c r="C8" s="12" t="s">
        <v>119</v>
      </c>
      <c r="D8" s="12" t="s">
        <v>127</v>
      </c>
      <c r="E8" s="12" t="s">
        <v>104</v>
      </c>
      <c r="F8" s="12" t="s">
        <v>105</v>
      </c>
      <c r="G8" s="12" t="s">
        <v>104</v>
      </c>
      <c r="H8" s="12" t="str">
        <f t="shared" si="2"/>
        <v>BENZIN AI-92 too PKOP, FCA St. Tekesu, set tolko z / D Transport/Бензин АИ-92 ТОО ПКОП, FCA ст. Текесу, поставка только ж/д транспортом</v>
      </c>
      <c r="I8" s="12" t="str">
        <f t="shared" si="3"/>
        <v>2710 12 413 0</v>
      </c>
      <c r="J8" s="9" t="s">
        <v>20</v>
      </c>
      <c r="K8" s="10" t="s">
        <v>17</v>
      </c>
      <c r="L8" s="13">
        <v>254370.36</v>
      </c>
      <c r="M8" s="13">
        <v>254370.36</v>
      </c>
      <c r="N8" s="13">
        <v>254370.36</v>
      </c>
      <c r="O8" s="13">
        <v>254370.36</v>
      </c>
      <c r="P8" s="13">
        <v>254370.36</v>
      </c>
      <c r="Q8" s="11">
        <v>49602220.200000003</v>
      </c>
      <c r="R8" s="17"/>
    </row>
    <row r="9" spans="1:18" s="8" customFormat="1" ht="47.25" x14ac:dyDescent="0.25">
      <c r="A9" s="1"/>
      <c r="B9" s="12" t="s">
        <v>86</v>
      </c>
      <c r="C9" s="12" t="s">
        <v>93</v>
      </c>
      <c r="D9" s="12" t="s">
        <v>102</v>
      </c>
      <c r="E9" s="12" t="s">
        <v>104</v>
      </c>
      <c r="F9" s="12" t="s">
        <v>105</v>
      </c>
      <c r="G9" s="12" t="s">
        <v>104</v>
      </c>
      <c r="H9" s="12" t="str">
        <f t="shared" si="2"/>
        <v>BENZIN AI-92 too PKOP, FCA St. Tekesu, set tolko z / D Transport/Бензин АИ-92 ТОО ПКОП, FCA ст. Текесу, поставка только ж/д транспортом</v>
      </c>
      <c r="I9" s="12" t="str">
        <f t="shared" si="3"/>
        <v>2710 12 413 0</v>
      </c>
      <c r="J9" s="9" t="s">
        <v>20</v>
      </c>
      <c r="K9" s="10" t="s">
        <v>106</v>
      </c>
      <c r="L9" s="13">
        <v>254370.36</v>
      </c>
      <c r="M9" s="13">
        <v>254370.36</v>
      </c>
      <c r="N9" s="13">
        <v>254370.36</v>
      </c>
      <c r="O9" s="13">
        <v>254370.36</v>
      </c>
      <c r="P9" s="13">
        <v>254370.36</v>
      </c>
      <c r="Q9" s="11">
        <v>82670367</v>
      </c>
      <c r="R9" s="17"/>
    </row>
    <row r="10" spans="1:18" s="8" customFormat="1" ht="47.25" x14ac:dyDescent="0.25">
      <c r="A10" s="1"/>
      <c r="B10" s="12" t="s">
        <v>111</v>
      </c>
      <c r="C10" s="12" t="s">
        <v>120</v>
      </c>
      <c r="D10" s="12" t="s">
        <v>102</v>
      </c>
      <c r="E10" s="12" t="s">
        <v>104</v>
      </c>
      <c r="F10" s="12" t="s">
        <v>105</v>
      </c>
      <c r="G10" s="12" t="s">
        <v>104</v>
      </c>
      <c r="H10" s="12" t="str">
        <f t="shared" ref="H10:H17" si="4">VLOOKUP(J10,товар,2,FALSE)</f>
        <v>BENZIN AI-92 too PKOP, FCA St. Tekesu, set tolko z / D Transport/Бензин АИ-92 ТОО ПКОП, FCA ст. Текесу, поставка только ж/д транспортом</v>
      </c>
      <c r="I10" s="12" t="str">
        <f t="shared" ref="I10:I17" si="5">VLOOKUP(J10,товар,3,FALSE)</f>
        <v>2710 12 413 0</v>
      </c>
      <c r="J10" s="9" t="s">
        <v>20</v>
      </c>
      <c r="K10" s="10" t="s">
        <v>106</v>
      </c>
      <c r="L10" s="13">
        <v>254370.36</v>
      </c>
      <c r="M10" s="13">
        <v>254370.36</v>
      </c>
      <c r="N10" s="13">
        <v>254370.36</v>
      </c>
      <c r="O10" s="13">
        <v>254370.36</v>
      </c>
      <c r="P10" s="13">
        <v>254370.36</v>
      </c>
      <c r="Q10" s="11">
        <v>82670366.349999994</v>
      </c>
      <c r="R10" s="17"/>
    </row>
    <row r="11" spans="1:18" s="8" customFormat="1" ht="47.25" x14ac:dyDescent="0.25">
      <c r="A11" s="1"/>
      <c r="B11" s="12" t="s">
        <v>112</v>
      </c>
      <c r="C11" s="12" t="s">
        <v>121</v>
      </c>
      <c r="D11" s="12" t="s">
        <v>127</v>
      </c>
      <c r="E11" s="12" t="s">
        <v>104</v>
      </c>
      <c r="F11" s="12" t="s">
        <v>105</v>
      </c>
      <c r="G11" s="12" t="s">
        <v>104</v>
      </c>
      <c r="H11" s="12" t="str">
        <f t="shared" si="4"/>
        <v>BENZIN AI-92 too PKOP, FCA St. Tekesu, set tolko z / D Transport/Бензин АИ-92 ТОО ПКОП, FCA ст. Текесу, поставка только ж/д транспортом</v>
      </c>
      <c r="I11" s="12" t="str">
        <f t="shared" si="5"/>
        <v>2710 12 413 0</v>
      </c>
      <c r="J11" s="9" t="s">
        <v>20</v>
      </c>
      <c r="K11" s="10" t="s">
        <v>17</v>
      </c>
      <c r="L11" s="13">
        <v>254370.35</v>
      </c>
      <c r="M11" s="13">
        <v>254370.35</v>
      </c>
      <c r="N11" s="13">
        <v>254370.35</v>
      </c>
      <c r="O11" s="13">
        <v>254370.35</v>
      </c>
      <c r="P11" s="13">
        <v>254370.35</v>
      </c>
      <c r="Q11" s="11">
        <v>16534072.75</v>
      </c>
      <c r="R11" s="17"/>
    </row>
    <row r="12" spans="1:18" s="8" customFormat="1" ht="47.25" x14ac:dyDescent="0.25">
      <c r="A12" s="1"/>
      <c r="B12" s="12" t="s">
        <v>85</v>
      </c>
      <c r="C12" s="12" t="s">
        <v>92</v>
      </c>
      <c r="D12" s="12" t="s">
        <v>99</v>
      </c>
      <c r="E12" s="12" t="s">
        <v>104</v>
      </c>
      <c r="F12" s="12" t="s">
        <v>105</v>
      </c>
      <c r="G12" s="12" t="s">
        <v>104</v>
      </c>
      <c r="H12" s="12" t="str">
        <f t="shared" si="4"/>
        <v>BENZIN AI-92 too PKOP, FCA St. Tekesu, set tolko z / D Transport/Бензин АИ-92 ТОО ПКОП, FCA ст. Текесу, поставка только ж/д транспортом</v>
      </c>
      <c r="I12" s="12" t="str">
        <f t="shared" si="5"/>
        <v>2710 12 413 0</v>
      </c>
      <c r="J12" s="9" t="s">
        <v>20</v>
      </c>
      <c r="K12" s="10" t="s">
        <v>17</v>
      </c>
      <c r="L12" s="13">
        <v>254370.35</v>
      </c>
      <c r="M12" s="13">
        <v>254370.35</v>
      </c>
      <c r="N12" s="13">
        <v>254370.35</v>
      </c>
      <c r="O12" s="13">
        <v>254370.35</v>
      </c>
      <c r="P12" s="13">
        <v>254370.35</v>
      </c>
      <c r="Q12" s="11">
        <v>66136291</v>
      </c>
      <c r="R12" s="17"/>
    </row>
    <row r="13" spans="1:18" s="8" customFormat="1" ht="47.25" x14ac:dyDescent="0.25">
      <c r="A13" s="1"/>
      <c r="B13" s="12" t="s">
        <v>109</v>
      </c>
      <c r="C13" s="12" t="s">
        <v>118</v>
      </c>
      <c r="D13" s="12" t="s">
        <v>98</v>
      </c>
      <c r="E13" s="12" t="s">
        <v>104</v>
      </c>
      <c r="F13" s="12" t="s">
        <v>105</v>
      </c>
      <c r="G13" s="12" t="s">
        <v>104</v>
      </c>
      <c r="H13" s="12" t="str">
        <f t="shared" si="4"/>
        <v>Benzin AI-92 JSHS PMHZ,FCA st.Pavlodar-port,jetkizy tek t/j/ kolikpen/Бензин АИ-92 ТОО ПНХЗ, FCA ст. Павлодар-порт, поставка только ж/д/ транспортом</v>
      </c>
      <c r="I13" s="12" t="str">
        <f t="shared" si="5"/>
        <v>2710 12 413 0</v>
      </c>
      <c r="J13" s="9" t="s">
        <v>19</v>
      </c>
      <c r="K13" s="10" t="s">
        <v>106</v>
      </c>
      <c r="L13" s="13">
        <v>244527.44</v>
      </c>
      <c r="M13" s="13">
        <v>244527.44</v>
      </c>
      <c r="N13" s="13">
        <v>244527.44</v>
      </c>
      <c r="O13" s="13">
        <v>244527.44</v>
      </c>
      <c r="P13" s="13">
        <v>244527.44</v>
      </c>
      <c r="Q13" s="11">
        <f>95365701.6*2</f>
        <v>190731403.19999999</v>
      </c>
      <c r="R13" s="17"/>
    </row>
    <row r="14" spans="1:18" s="8" customFormat="1" ht="47.25" x14ac:dyDescent="0.25">
      <c r="A14" s="1"/>
      <c r="B14" s="12" t="s">
        <v>113</v>
      </c>
      <c r="C14" s="12" t="s">
        <v>122</v>
      </c>
      <c r="D14" s="12" t="s">
        <v>128</v>
      </c>
      <c r="E14" s="12" t="s">
        <v>104</v>
      </c>
      <c r="F14" s="12" t="s">
        <v>105</v>
      </c>
      <c r="G14" s="12" t="s">
        <v>104</v>
      </c>
      <c r="H14" s="12" t="str">
        <f t="shared" si="4"/>
        <v>Benzin AI-92 JSHS PMHZ,FCA st.Pavlodar-port,jetkizy tek t/j/ kolikpen/Бензин АИ-92 ТОО ПНХЗ, FCA ст. Павлодар-порт, поставка только ж/д/ транспортом</v>
      </c>
      <c r="I14" s="12" t="str">
        <f t="shared" si="5"/>
        <v>2710 12 413 0</v>
      </c>
      <c r="J14" s="9" t="s">
        <v>19</v>
      </c>
      <c r="K14" s="10" t="s">
        <v>17</v>
      </c>
      <c r="L14" s="13">
        <v>244527.44</v>
      </c>
      <c r="M14" s="13">
        <v>244527.44</v>
      </c>
      <c r="N14" s="13">
        <v>244527.44</v>
      </c>
      <c r="O14" s="13">
        <v>244527.44</v>
      </c>
      <c r="P14" s="13">
        <v>244527.44</v>
      </c>
      <c r="Q14" s="11">
        <v>47682850.799999997</v>
      </c>
      <c r="R14" s="17"/>
    </row>
    <row r="15" spans="1:18" s="8" customFormat="1" ht="47.25" x14ac:dyDescent="0.25">
      <c r="A15" s="1"/>
      <c r="B15" s="12" t="s">
        <v>114</v>
      </c>
      <c r="C15" s="12" t="s">
        <v>123</v>
      </c>
      <c r="D15" s="12" t="s">
        <v>129</v>
      </c>
      <c r="E15" s="12" t="s">
        <v>104</v>
      </c>
      <c r="F15" s="12" t="s">
        <v>105</v>
      </c>
      <c r="G15" s="12" t="s">
        <v>104</v>
      </c>
      <c r="H15" s="12" t="str">
        <f t="shared" si="4"/>
        <v>Benzin AI-92 JSHS PMHZ,FCA st.Pavlodar-port,jetkizy tek t/j/ kolikpen/Бензин АИ-92 ТОО ПНХЗ, FCA ст. Павлодар-порт, поставка только ж/д/ транспортом</v>
      </c>
      <c r="I15" s="12" t="str">
        <f t="shared" si="5"/>
        <v>2710 12 413 0</v>
      </c>
      <c r="J15" s="9" t="s">
        <v>19</v>
      </c>
      <c r="K15" s="10" t="s">
        <v>106</v>
      </c>
      <c r="L15" s="13">
        <v>244527.44</v>
      </c>
      <c r="M15" s="13">
        <v>244527.44</v>
      </c>
      <c r="N15" s="13">
        <v>244527.44</v>
      </c>
      <c r="O15" s="13">
        <v>244527.44</v>
      </c>
      <c r="P15" s="13">
        <v>244527.44</v>
      </c>
      <c r="Q15" s="11">
        <v>95365701.599999994</v>
      </c>
      <c r="R15" s="17"/>
    </row>
    <row r="16" spans="1:18" s="8" customFormat="1" ht="47.25" x14ac:dyDescent="0.25">
      <c r="A16" s="1"/>
      <c r="B16" s="12" t="s">
        <v>87</v>
      </c>
      <c r="C16" s="12" t="s">
        <v>94</v>
      </c>
      <c r="D16" s="12" t="s">
        <v>103</v>
      </c>
      <c r="E16" s="12" t="s">
        <v>104</v>
      </c>
      <c r="F16" s="12" t="s">
        <v>105</v>
      </c>
      <c r="G16" s="12" t="s">
        <v>104</v>
      </c>
      <c r="H16" s="12" t="str">
        <f t="shared" si="4"/>
        <v>Benzin AI-92 JSHS PMHZ,FCA st.Pavlodar-port,jetkizy tek t/j/ kolikpen/Бензин АИ-92 ТОО ПНХЗ, FCA ст. Павлодар-порт, поставка только ж/д/ транспортом</v>
      </c>
      <c r="I16" s="12" t="str">
        <f t="shared" si="5"/>
        <v>2710 12 413 0</v>
      </c>
      <c r="J16" s="9" t="s">
        <v>19</v>
      </c>
      <c r="K16" s="10" t="s">
        <v>106</v>
      </c>
      <c r="L16" s="13">
        <v>244527.44</v>
      </c>
      <c r="M16" s="13">
        <v>244527.44</v>
      </c>
      <c r="N16" s="13">
        <v>244527.44</v>
      </c>
      <c r="O16" s="13">
        <v>244527.44</v>
      </c>
      <c r="P16" s="13">
        <v>244527.44</v>
      </c>
      <c r="Q16" s="11">
        <v>95365701.599999994</v>
      </c>
      <c r="R16" s="17"/>
    </row>
    <row r="17" spans="1:18" s="8" customFormat="1" ht="47.25" x14ac:dyDescent="0.25">
      <c r="A17" s="1"/>
      <c r="B17" s="12" t="s">
        <v>114</v>
      </c>
      <c r="C17" s="12" t="s">
        <v>123</v>
      </c>
      <c r="D17" s="12" t="s">
        <v>102</v>
      </c>
      <c r="E17" s="12" t="s">
        <v>104</v>
      </c>
      <c r="F17" s="12" t="s">
        <v>105</v>
      </c>
      <c r="G17" s="12" t="s">
        <v>104</v>
      </c>
      <c r="H17" s="12" t="str">
        <f t="shared" si="4"/>
        <v>Benzin AI-92 JSHS PMHZ,FCA st.Pavlodar-port,jetkizy tek t/j/ kolikpen/Бензин АИ-92 ТОО ПНХЗ, FCA ст. Павлодар-порт, поставка только ж/д/ транспортом</v>
      </c>
      <c r="I17" s="12" t="str">
        <f t="shared" si="5"/>
        <v>2710 12 413 0</v>
      </c>
      <c r="J17" s="9" t="s">
        <v>19</v>
      </c>
      <c r="K17" s="10" t="s">
        <v>17</v>
      </c>
      <c r="L17" s="13">
        <v>244527.44</v>
      </c>
      <c r="M17" s="13">
        <v>244527.44</v>
      </c>
      <c r="N17" s="13">
        <v>244527.44</v>
      </c>
      <c r="O17" s="13">
        <v>244527.44</v>
      </c>
      <c r="P17" s="13">
        <v>244527.44</v>
      </c>
      <c r="Q17" s="11">
        <v>15894283.6</v>
      </c>
      <c r="R17" s="17"/>
    </row>
    <row r="18" spans="1:18" s="8" customFormat="1" ht="47.25" x14ac:dyDescent="0.25">
      <c r="A18" s="1"/>
      <c r="B18" s="12" t="s">
        <v>109</v>
      </c>
      <c r="C18" s="12" t="s">
        <v>118</v>
      </c>
      <c r="D18" s="12" t="s">
        <v>102</v>
      </c>
      <c r="E18" s="12" t="s">
        <v>104</v>
      </c>
      <c r="F18" s="12" t="s">
        <v>105</v>
      </c>
      <c r="G18" s="12" t="s">
        <v>104</v>
      </c>
      <c r="H18" s="12" t="str">
        <f t="shared" si="0"/>
        <v>AI-92 benzini tay AMoZ,FCA st.Tendik,tek temirjol koligimen jetkizy/Бензин АИ-92 ТОО АНПЗ,FCA ст.Тендык,поставка только ж/д транспортом</v>
      </c>
      <c r="I18" s="12" t="str">
        <f t="shared" si="1"/>
        <v>2710 12 413 0</v>
      </c>
      <c r="J18" s="9" t="s">
        <v>18</v>
      </c>
      <c r="K18" s="10" t="s">
        <v>17</v>
      </c>
      <c r="L18" s="13">
        <v>220041.9</v>
      </c>
      <c r="M18" s="13">
        <v>220041.9</v>
      </c>
      <c r="N18" s="13">
        <v>220041.9</v>
      </c>
      <c r="O18" s="13">
        <v>220041.9</v>
      </c>
      <c r="P18" s="13">
        <v>220041.9</v>
      </c>
      <c r="Q18" s="11">
        <v>28605447</v>
      </c>
      <c r="R18" s="17"/>
    </row>
    <row r="19" spans="1:18" s="8" customFormat="1" ht="47.25" x14ac:dyDescent="0.25">
      <c r="A19" s="1"/>
      <c r="B19" s="12" t="s">
        <v>113</v>
      </c>
      <c r="C19" s="12" t="s">
        <v>122</v>
      </c>
      <c r="D19" s="12" t="s">
        <v>128</v>
      </c>
      <c r="E19" s="12" t="s">
        <v>104</v>
      </c>
      <c r="F19" s="12" t="s">
        <v>105</v>
      </c>
      <c r="G19" s="12" t="s">
        <v>104</v>
      </c>
      <c r="H19" s="12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9" s="12" t="str">
        <f t="shared" si="1"/>
        <v>2710 12 450 0</v>
      </c>
      <c r="J19" s="9" t="s">
        <v>31</v>
      </c>
      <c r="K19" s="10" t="s">
        <v>17</v>
      </c>
      <c r="L19" s="13">
        <v>321283</v>
      </c>
      <c r="M19" s="13">
        <v>321283</v>
      </c>
      <c r="N19" s="13">
        <v>321283</v>
      </c>
      <c r="O19" s="13">
        <v>321283</v>
      </c>
      <c r="P19" s="13">
        <v>321283</v>
      </c>
      <c r="Q19" s="11">
        <v>20883395</v>
      </c>
    </row>
    <row r="20" spans="1:18" s="8" customFormat="1" ht="63" x14ac:dyDescent="0.25">
      <c r="A20" s="1"/>
      <c r="B20" s="12" t="s">
        <v>88</v>
      </c>
      <c r="C20" s="12" t="s">
        <v>95</v>
      </c>
      <c r="D20" s="12" t="s">
        <v>100</v>
      </c>
      <c r="E20" s="12" t="s">
        <v>104</v>
      </c>
      <c r="F20" s="12" t="s">
        <v>105</v>
      </c>
      <c r="G20" s="12" t="s">
        <v>104</v>
      </c>
      <c r="H20" s="12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0" s="12" t="str">
        <f t="shared" si="1"/>
        <v>2710 19 210 0</v>
      </c>
      <c r="J20" s="9" t="s">
        <v>22</v>
      </c>
      <c r="K20" s="10" t="s">
        <v>17</v>
      </c>
      <c r="L20" s="13">
        <v>399962.91</v>
      </c>
      <c r="M20" s="13">
        <v>399962.91</v>
      </c>
      <c r="N20" s="13">
        <v>399962.91</v>
      </c>
      <c r="O20" s="13">
        <v>399962.91</v>
      </c>
      <c r="P20" s="13">
        <v>399962.91</v>
      </c>
      <c r="Q20" s="11">
        <v>77992767.450000003</v>
      </c>
      <c r="R20" s="17"/>
    </row>
    <row r="21" spans="1:18" s="8" customFormat="1" ht="47.25" x14ac:dyDescent="0.25">
      <c r="A21" s="1"/>
      <c r="B21" s="12" t="s">
        <v>88</v>
      </c>
      <c r="C21" s="12" t="s">
        <v>95</v>
      </c>
      <c r="D21" s="12" t="s">
        <v>100</v>
      </c>
      <c r="E21" s="12" t="s">
        <v>104</v>
      </c>
      <c r="F21" s="12" t="s">
        <v>105</v>
      </c>
      <c r="G21" s="12" t="s">
        <v>104</v>
      </c>
      <c r="H21" s="12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1" s="12" t="str">
        <f t="shared" si="1"/>
        <v>2710 19 210 0</v>
      </c>
      <c r="J21" s="9" t="s">
        <v>25</v>
      </c>
      <c r="K21" s="10" t="s">
        <v>17</v>
      </c>
      <c r="L21" s="13">
        <v>408941.17</v>
      </c>
      <c r="M21" s="13">
        <v>408941.17</v>
      </c>
      <c r="N21" s="13">
        <v>408941.17</v>
      </c>
      <c r="O21" s="13">
        <v>408941.17</v>
      </c>
      <c r="P21" s="13">
        <v>408941.17</v>
      </c>
      <c r="Q21" s="11">
        <v>26581176.050000001</v>
      </c>
    </row>
    <row r="22" spans="1:18" s="8" customFormat="1" ht="63" x14ac:dyDescent="0.25">
      <c r="A22" s="1"/>
      <c r="B22" s="12" t="s">
        <v>88</v>
      </c>
      <c r="C22" s="12" t="s">
        <v>95</v>
      </c>
      <c r="D22" s="12" t="s">
        <v>100</v>
      </c>
      <c r="E22" s="12" t="s">
        <v>104</v>
      </c>
      <c r="F22" s="12" t="s">
        <v>105</v>
      </c>
      <c r="G22" s="12" t="s">
        <v>104</v>
      </c>
      <c r="H22" s="12" t="str">
        <f>VLOOKUP(J22,товар,2,FALSE)</f>
        <v>KO-1 reaktivti qozgaltqyshtargaarnalganotyn,PKOPJSHS,FCA,Tekesy stans,tek t/ jol koligimen jetkizy/Топливо для реак двиг марки ТС-1,ТОО ПКОП,FCA,ст.Текесу,только ж/д</v>
      </c>
      <c r="I22" s="12" t="str">
        <f t="shared" ref="I22:I29" si="6">VLOOKUP(J22,товар,3,FALSE)</f>
        <v>2710 19 210 0</v>
      </c>
      <c r="J22" s="9" t="s">
        <v>23</v>
      </c>
      <c r="K22" s="10" t="s">
        <v>106</v>
      </c>
      <c r="L22" s="13">
        <v>424792.62</v>
      </c>
      <c r="M22" s="13">
        <v>424792.62</v>
      </c>
      <c r="N22" s="13">
        <v>424792.62</v>
      </c>
      <c r="O22" s="13">
        <v>424792.62</v>
      </c>
      <c r="P22" s="13">
        <v>424792.62</v>
      </c>
      <c r="Q22" s="11">
        <v>165669121.80000001</v>
      </c>
      <c r="R22" s="17"/>
    </row>
    <row r="23" spans="1:18" s="8" customFormat="1" ht="63" x14ac:dyDescent="0.25">
      <c r="A23" s="1"/>
      <c r="B23" s="12" t="s">
        <v>115</v>
      </c>
      <c r="C23" s="12" t="s">
        <v>124</v>
      </c>
      <c r="D23" s="12" t="s">
        <v>98</v>
      </c>
      <c r="E23" s="12" t="s">
        <v>104</v>
      </c>
      <c r="F23" s="12" t="s">
        <v>105</v>
      </c>
      <c r="G23" s="12" t="s">
        <v>104</v>
      </c>
      <c r="H23" s="12" t="str">
        <f t="shared" ref="H23:H29" si="7">VLOOKUP(J23,товар,2,FALSE)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3" s="12" t="str">
        <f t="shared" si="6"/>
        <v>2710 19 424 0</v>
      </c>
      <c r="J23" s="9" t="s">
        <v>34</v>
      </c>
      <c r="K23" s="10" t="s">
        <v>17</v>
      </c>
      <c r="L23" s="13">
        <v>334328.28000000003</v>
      </c>
      <c r="M23" s="13">
        <v>334328.28000000003</v>
      </c>
      <c r="N23" s="13">
        <v>334328.28000000003</v>
      </c>
      <c r="O23" s="13">
        <v>334328.28000000003</v>
      </c>
      <c r="P23" s="13">
        <v>334328.28000000003</v>
      </c>
      <c r="Q23" s="11">
        <v>21731338.199999999</v>
      </c>
    </row>
    <row r="24" spans="1:18" s="8" customFormat="1" ht="63" x14ac:dyDescent="0.25">
      <c r="A24" s="1"/>
      <c r="B24" s="12" t="s">
        <v>116</v>
      </c>
      <c r="C24" s="12" t="s">
        <v>125</v>
      </c>
      <c r="D24" s="12" t="s">
        <v>102</v>
      </c>
      <c r="E24" s="12" t="s">
        <v>104</v>
      </c>
      <c r="F24" s="12" t="s">
        <v>105</v>
      </c>
      <c r="G24" s="12" t="s">
        <v>104</v>
      </c>
      <c r="H24" s="12" t="str">
        <f t="shared" si="7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4" s="12" t="str">
        <f t="shared" si="6"/>
        <v>2710 19 424 0</v>
      </c>
      <c r="J24" s="9" t="s">
        <v>34</v>
      </c>
      <c r="K24" s="10" t="s">
        <v>106</v>
      </c>
      <c r="L24" s="13">
        <v>331018.09999999998</v>
      </c>
      <c r="M24" s="13">
        <v>331018.09999999998</v>
      </c>
      <c r="N24" s="13">
        <v>331018.09999999998</v>
      </c>
      <c r="O24" s="13">
        <v>331018.09999999998</v>
      </c>
      <c r="P24" s="13">
        <v>331018.09999999998</v>
      </c>
      <c r="Q24" s="11">
        <v>129097059</v>
      </c>
      <c r="R24" s="17"/>
    </row>
    <row r="25" spans="1:18" s="8" customFormat="1" ht="47.25" x14ac:dyDescent="0.25">
      <c r="A25" s="1"/>
      <c r="B25" s="12" t="s">
        <v>89</v>
      </c>
      <c r="C25" s="12" t="s">
        <v>96</v>
      </c>
      <c r="D25" s="12" t="s">
        <v>99</v>
      </c>
      <c r="E25" s="12" t="s">
        <v>104</v>
      </c>
      <c r="F25" s="12" t="s">
        <v>105</v>
      </c>
      <c r="G25" s="12" t="s">
        <v>104</v>
      </c>
      <c r="H25" s="12" t="str">
        <f t="shared" si="7"/>
        <v>AMOZ JSHS DT-E-K4 markaly dizel otyny, FCA jetkizy sharttary Tendik st./топливо дизельное марки ДТ-Е-К4 ТОО АНПЗ, условия поставки FCA ст. Тендык</v>
      </c>
      <c r="I25" s="12" t="str">
        <f t="shared" si="6"/>
        <v>2710 19 424 0</v>
      </c>
      <c r="J25" s="9" t="s">
        <v>81</v>
      </c>
      <c r="K25" s="10" t="s">
        <v>17</v>
      </c>
      <c r="L25" s="13">
        <v>321751</v>
      </c>
      <c r="M25" s="13">
        <v>321751</v>
      </c>
      <c r="N25" s="13">
        <v>321751</v>
      </c>
      <c r="O25" s="13">
        <v>321751</v>
      </c>
      <c r="P25" s="13">
        <v>321751</v>
      </c>
      <c r="Q25" s="11">
        <v>125482890</v>
      </c>
    </row>
    <row r="26" spans="1:18" s="8" customFormat="1" ht="63" x14ac:dyDescent="0.25">
      <c r="A26" s="1"/>
      <c r="B26" s="12" t="s">
        <v>84</v>
      </c>
      <c r="C26" s="12" t="s">
        <v>91</v>
      </c>
      <c r="D26" s="12" t="s">
        <v>84</v>
      </c>
      <c r="E26" s="12" t="s">
        <v>104</v>
      </c>
      <c r="F26" s="12" t="s">
        <v>105</v>
      </c>
      <c r="G26" s="12" t="s">
        <v>104</v>
      </c>
      <c r="H26" s="12" t="str">
        <f t="shared" si="7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6" s="12" t="str">
        <f t="shared" si="6"/>
        <v>2710 19 424 0</v>
      </c>
      <c r="J26" s="9" t="s">
        <v>34</v>
      </c>
      <c r="K26" s="10" t="s">
        <v>17</v>
      </c>
      <c r="L26" s="13">
        <v>327000</v>
      </c>
      <c r="M26" s="13">
        <v>327000</v>
      </c>
      <c r="N26" s="13">
        <v>327000</v>
      </c>
      <c r="O26" s="13">
        <v>327000</v>
      </c>
      <c r="P26" s="13">
        <v>327000</v>
      </c>
      <c r="Q26" s="11">
        <v>106275000</v>
      </c>
    </row>
    <row r="27" spans="1:18" s="8" customFormat="1" ht="63" x14ac:dyDescent="0.25">
      <c r="A27" s="1"/>
      <c r="B27" s="12" t="s">
        <v>117</v>
      </c>
      <c r="C27" s="12" t="s">
        <v>126</v>
      </c>
      <c r="D27" s="12" t="s">
        <v>128</v>
      </c>
      <c r="E27" s="12" t="s">
        <v>104</v>
      </c>
      <c r="F27" s="12" t="s">
        <v>105</v>
      </c>
      <c r="G27" s="12" t="s">
        <v>104</v>
      </c>
      <c r="H27" s="12" t="str">
        <f t="shared" si="7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7" s="12" t="str">
        <f t="shared" si="6"/>
        <v>2710 19 424 0</v>
      </c>
      <c r="J27" s="9" t="s">
        <v>34</v>
      </c>
      <c r="K27" s="10" t="s">
        <v>17</v>
      </c>
      <c r="L27" s="13">
        <v>327000</v>
      </c>
      <c r="M27" s="13">
        <v>327000</v>
      </c>
      <c r="N27" s="13">
        <v>327000</v>
      </c>
      <c r="O27" s="13">
        <v>327000</v>
      </c>
      <c r="P27" s="13">
        <v>327000</v>
      </c>
      <c r="Q27" s="11">
        <v>21255000</v>
      </c>
    </row>
    <row r="28" spans="1:18" s="8" customFormat="1" ht="63" x14ac:dyDescent="0.25">
      <c r="A28" s="1"/>
      <c r="B28" s="12" t="s">
        <v>87</v>
      </c>
      <c r="C28" s="12" t="s">
        <v>94</v>
      </c>
      <c r="D28" s="12" t="s">
        <v>103</v>
      </c>
      <c r="E28" s="12" t="s">
        <v>104</v>
      </c>
      <c r="F28" s="12" t="s">
        <v>105</v>
      </c>
      <c r="G28" s="12" t="s">
        <v>104</v>
      </c>
      <c r="H28" s="12" t="str">
        <f t="shared" si="7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8" s="12" t="str">
        <f t="shared" si="6"/>
        <v>2710 19 424 0</v>
      </c>
      <c r="J28" s="9" t="s">
        <v>34</v>
      </c>
      <c r="K28" s="10" t="s">
        <v>17</v>
      </c>
      <c r="L28" s="13">
        <v>326000</v>
      </c>
      <c r="M28" s="13">
        <v>326000</v>
      </c>
      <c r="N28" s="13">
        <v>326000</v>
      </c>
      <c r="O28" s="13">
        <v>326000</v>
      </c>
      <c r="P28" s="13">
        <v>326000</v>
      </c>
      <c r="Q28" s="11">
        <v>127140000</v>
      </c>
    </row>
    <row r="29" spans="1:18" s="8" customFormat="1" ht="63" x14ac:dyDescent="0.25">
      <c r="A29" s="1"/>
      <c r="B29" s="12" t="s">
        <v>90</v>
      </c>
      <c r="C29" s="12" t="s">
        <v>97</v>
      </c>
      <c r="D29" s="12" t="s">
        <v>101</v>
      </c>
      <c r="E29" s="12" t="s">
        <v>104</v>
      </c>
      <c r="F29" s="12" t="s">
        <v>105</v>
      </c>
      <c r="G29" s="12" t="s">
        <v>104</v>
      </c>
      <c r="H29" s="12" t="str">
        <f t="shared" si="7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9" s="12" t="str">
        <f t="shared" si="6"/>
        <v>2710 19 424 0</v>
      </c>
      <c r="J29" s="9" t="s">
        <v>34</v>
      </c>
      <c r="K29" s="10" t="s">
        <v>17</v>
      </c>
      <c r="L29" s="13">
        <v>326500</v>
      </c>
      <c r="M29" s="13">
        <v>326500</v>
      </c>
      <c r="N29" s="13">
        <v>326500</v>
      </c>
      <c r="O29" s="13">
        <v>326500</v>
      </c>
      <c r="P29" s="13">
        <v>326500</v>
      </c>
      <c r="Q29" s="11">
        <v>127335000</v>
      </c>
    </row>
    <row r="30" spans="1:18" ht="18.75" customHeight="1" x14ac:dyDescent="0.25">
      <c r="B30" s="4"/>
      <c r="C30" s="4"/>
      <c r="D30" s="4"/>
      <c r="E30" s="4"/>
      <c r="F30" s="4"/>
      <c r="G30" s="4"/>
      <c r="H30" s="18"/>
      <c r="I30" s="19"/>
      <c r="J30" s="19"/>
      <c r="K30" s="19"/>
      <c r="L30" s="19"/>
      <c r="M30" s="19"/>
      <c r="N30" s="19"/>
      <c r="O30" s="19"/>
      <c r="P30" s="20"/>
      <c r="Q30" s="6">
        <f>SUM(Q5:Q29)</f>
        <v>1979640200.8499999</v>
      </c>
    </row>
    <row r="31" spans="1:18" x14ac:dyDescent="0.25">
      <c r="Q31" s="7"/>
    </row>
    <row r="32" spans="1:18" x14ac:dyDescent="0.25">
      <c r="Q32" s="7"/>
    </row>
    <row r="35" spans="11:11" x14ac:dyDescent="0.25">
      <c r="K35" s="16"/>
    </row>
  </sheetData>
  <autoFilter ref="A4:S30" xr:uid="{E8B2D6B2-001F-45E1-81ED-F66B5398CB4D}"/>
  <mergeCells count="2">
    <mergeCell ref="H30:P30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7C8B-CF2C-4913-94EE-75F23261C91F}">
  <dimension ref="B2:D31"/>
  <sheetViews>
    <sheetView workbookViewId="0">
      <selection activeCell="F27" sqref="F27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14" t="s">
        <v>42</v>
      </c>
      <c r="C2" s="14" t="s">
        <v>43</v>
      </c>
      <c r="D2" s="11" t="s">
        <v>44</v>
      </c>
    </row>
    <row r="3" spans="2:4" ht="15.75" x14ac:dyDescent="0.25">
      <c r="B3" s="14" t="s">
        <v>45</v>
      </c>
      <c r="C3" s="14" t="s">
        <v>46</v>
      </c>
      <c r="D3" s="11" t="s">
        <v>44</v>
      </c>
    </row>
    <row r="4" spans="2:4" ht="15.75" x14ac:dyDescent="0.25">
      <c r="B4" s="14" t="s">
        <v>47</v>
      </c>
      <c r="C4" s="14" t="s">
        <v>48</v>
      </c>
      <c r="D4" s="11" t="s">
        <v>44</v>
      </c>
    </row>
    <row r="5" spans="2:4" ht="15.75" x14ac:dyDescent="0.25">
      <c r="B5" s="14" t="s">
        <v>49</v>
      </c>
      <c r="C5" s="14" t="s">
        <v>50</v>
      </c>
      <c r="D5" s="11" t="s">
        <v>44</v>
      </c>
    </row>
    <row r="6" spans="2:4" ht="15.75" x14ac:dyDescent="0.25">
      <c r="B6" s="14" t="s">
        <v>51</v>
      </c>
      <c r="C6" s="14" t="s">
        <v>52</v>
      </c>
      <c r="D6" s="11" t="s">
        <v>44</v>
      </c>
    </row>
    <row r="7" spans="2:4" ht="15.75" x14ac:dyDescent="0.25">
      <c r="B7" s="14" t="s">
        <v>53</v>
      </c>
      <c r="C7" s="14" t="s">
        <v>54</v>
      </c>
      <c r="D7" s="11" t="s">
        <v>44</v>
      </c>
    </row>
    <row r="8" spans="2:4" ht="15.75" x14ac:dyDescent="0.25">
      <c r="B8" s="14" t="s">
        <v>55</v>
      </c>
      <c r="C8" s="14" t="s">
        <v>56</v>
      </c>
      <c r="D8" s="11" t="s">
        <v>44</v>
      </c>
    </row>
    <row r="9" spans="2:4" ht="15.75" x14ac:dyDescent="0.25">
      <c r="B9" s="14" t="s">
        <v>57</v>
      </c>
      <c r="C9" s="14" t="s">
        <v>58</v>
      </c>
      <c r="D9" s="11" t="s">
        <v>44</v>
      </c>
    </row>
    <row r="10" spans="2:4" ht="15.75" x14ac:dyDescent="0.25">
      <c r="B10" s="14" t="s">
        <v>59</v>
      </c>
      <c r="C10" s="14" t="s">
        <v>60</v>
      </c>
      <c r="D10" s="11" t="s">
        <v>44</v>
      </c>
    </row>
    <row r="11" spans="2:4" ht="15.75" x14ac:dyDescent="0.25">
      <c r="B11" s="14" t="s">
        <v>61</v>
      </c>
      <c r="C11" s="14" t="s">
        <v>62</v>
      </c>
      <c r="D11" s="11" t="s">
        <v>44</v>
      </c>
    </row>
    <row r="12" spans="2:4" ht="15.75" x14ac:dyDescent="0.25">
      <c r="B12" s="14" t="s">
        <v>63</v>
      </c>
      <c r="C12" s="14" t="s">
        <v>64</v>
      </c>
      <c r="D12" s="11" t="s">
        <v>44</v>
      </c>
    </row>
    <row r="13" spans="2:4" ht="15.75" x14ac:dyDescent="0.25">
      <c r="B13" s="14" t="s">
        <v>65</v>
      </c>
      <c r="C13" s="14" t="s">
        <v>66</v>
      </c>
      <c r="D13" s="11" t="s">
        <v>44</v>
      </c>
    </row>
    <row r="14" spans="2:4" ht="15.75" x14ac:dyDescent="0.25">
      <c r="B14" s="14" t="s">
        <v>67</v>
      </c>
      <c r="C14" s="14" t="s">
        <v>68</v>
      </c>
      <c r="D14" s="11" t="s">
        <v>44</v>
      </c>
    </row>
    <row r="15" spans="2:4" ht="15.75" x14ac:dyDescent="0.25">
      <c r="B15" s="14" t="s">
        <v>69</v>
      </c>
      <c r="C15" s="14" t="s">
        <v>70</v>
      </c>
      <c r="D15" s="11" t="s">
        <v>44</v>
      </c>
    </row>
    <row r="16" spans="2:4" ht="15.75" x14ac:dyDescent="0.25">
      <c r="B16" s="14" t="s">
        <v>71</v>
      </c>
      <c r="C16" s="14" t="s">
        <v>72</v>
      </c>
      <c r="D16" s="11" t="s">
        <v>44</v>
      </c>
    </row>
    <row r="17" spans="2:4" ht="15.75" x14ac:dyDescent="0.25">
      <c r="B17" s="14" t="s">
        <v>73</v>
      </c>
      <c r="C17" s="14" t="s">
        <v>74</v>
      </c>
      <c r="D17" s="11" t="s">
        <v>44</v>
      </c>
    </row>
    <row r="18" spans="2:4" ht="15.75" x14ac:dyDescent="0.25">
      <c r="B18" s="14" t="s">
        <v>18</v>
      </c>
      <c r="C18" s="14" t="s">
        <v>28</v>
      </c>
      <c r="D18" s="11" t="s">
        <v>75</v>
      </c>
    </row>
    <row r="19" spans="2:4" ht="15.75" x14ac:dyDescent="0.25">
      <c r="B19" s="14" t="s">
        <v>19</v>
      </c>
      <c r="C19" s="14" t="s">
        <v>29</v>
      </c>
      <c r="D19" s="11" t="s">
        <v>75</v>
      </c>
    </row>
    <row r="20" spans="2:4" ht="15.75" x14ac:dyDescent="0.25">
      <c r="B20" s="14" t="s">
        <v>20</v>
      </c>
      <c r="C20" s="14" t="s">
        <v>30</v>
      </c>
      <c r="D20" s="11" t="s">
        <v>75</v>
      </c>
    </row>
    <row r="21" spans="2:4" ht="15.75" x14ac:dyDescent="0.25">
      <c r="B21" s="14" t="s">
        <v>21</v>
      </c>
      <c r="C21" s="14" t="s">
        <v>37</v>
      </c>
      <c r="D21" s="11" t="s">
        <v>76</v>
      </c>
    </row>
    <row r="22" spans="2:4" ht="15.75" x14ac:dyDescent="0.25">
      <c r="B22" s="14" t="s">
        <v>31</v>
      </c>
      <c r="C22" s="14" t="s">
        <v>32</v>
      </c>
      <c r="D22" s="11" t="s">
        <v>76</v>
      </c>
    </row>
    <row r="23" spans="2:4" ht="15.75" x14ac:dyDescent="0.25">
      <c r="B23" s="14" t="s">
        <v>22</v>
      </c>
      <c r="C23" s="14" t="s">
        <v>38</v>
      </c>
      <c r="D23" s="11" t="s">
        <v>77</v>
      </c>
    </row>
    <row r="24" spans="2:4" ht="15.75" x14ac:dyDescent="0.25">
      <c r="B24" s="14" t="s">
        <v>23</v>
      </c>
      <c r="C24" s="14" t="s">
        <v>33</v>
      </c>
      <c r="D24" s="11" t="s">
        <v>77</v>
      </c>
    </row>
    <row r="25" spans="2:4" ht="15.75" x14ac:dyDescent="0.25">
      <c r="B25" s="14" t="s">
        <v>34</v>
      </c>
      <c r="C25" s="14" t="s">
        <v>35</v>
      </c>
      <c r="D25" s="11" t="s">
        <v>78</v>
      </c>
    </row>
    <row r="26" spans="2:4" ht="15.75" x14ac:dyDescent="0.25">
      <c r="B26" s="14" t="s">
        <v>24</v>
      </c>
      <c r="C26" s="14" t="s">
        <v>36</v>
      </c>
      <c r="D26" s="11" t="s">
        <v>79</v>
      </c>
    </row>
    <row r="27" spans="2:4" ht="15.75" x14ac:dyDescent="0.25">
      <c r="B27" s="14" t="s">
        <v>25</v>
      </c>
      <c r="C27" s="14" t="s">
        <v>39</v>
      </c>
      <c r="D27" s="11" t="s">
        <v>77</v>
      </c>
    </row>
    <row r="28" spans="2:4" ht="15.75" x14ac:dyDescent="0.25">
      <c r="B28" s="14" t="s">
        <v>80</v>
      </c>
      <c r="C28" s="14" t="s">
        <v>82</v>
      </c>
      <c r="D28" s="11" t="s">
        <v>107</v>
      </c>
    </row>
    <row r="29" spans="2:4" ht="15.75" x14ac:dyDescent="0.25">
      <c r="B29" s="14" t="s">
        <v>81</v>
      </c>
      <c r="C29" s="14" t="s">
        <v>83</v>
      </c>
      <c r="D29" s="11" t="s">
        <v>78</v>
      </c>
    </row>
    <row r="30" spans="2:4" ht="15.75" x14ac:dyDescent="0.25">
      <c r="B30" s="14" t="s">
        <v>27</v>
      </c>
      <c r="C30" s="14" t="s">
        <v>41</v>
      </c>
      <c r="D30" s="15">
        <v>1701</v>
      </c>
    </row>
    <row r="31" spans="2:4" ht="15.75" x14ac:dyDescent="0.25">
      <c r="B31" s="14" t="s">
        <v>26</v>
      </c>
      <c r="C31" s="14" t="s">
        <v>40</v>
      </c>
      <c r="D31" s="15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19.03.2026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2026-03-20T04:14:18Z</dcterms:modified>
</cp:coreProperties>
</file>