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0977AF2E-3769-40A5-82C0-E9955F288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06.2026" sheetId="15" r:id="rId1"/>
    <sheet name="Лист1" sheetId="14" state="hidden" r:id="rId2"/>
  </sheets>
  <definedNames>
    <definedName name="_xlnm._FilterDatabase" localSheetId="0" hidden="1">'12.06.2026'!$A$4:$Q$46</definedName>
    <definedName name="_xlnm._FilterDatabase" localSheetId="1" hidden="1">Лист1!$B$2:$D$48</definedName>
    <definedName name="Товар">Лист1!$B$2:$D$48</definedName>
  </definedNames>
  <calcPr calcId="191029" refMode="R1C1"/>
</workbook>
</file>

<file path=xl/calcChain.xml><?xml version="1.0" encoding="utf-8"?>
<calcChain xmlns="http://schemas.openxmlformats.org/spreadsheetml/2006/main">
  <c r="Q46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  <c r="I33" i="15"/>
  <c r="H34" i="15"/>
  <c r="I34" i="15"/>
  <c r="H35" i="15"/>
  <c r="I35" i="15"/>
  <c r="H36" i="15"/>
  <c r="I36" i="15"/>
  <c r="H37" i="15"/>
  <c r="I37" i="15"/>
  <c r="H38" i="15"/>
  <c r="I38" i="15"/>
  <c r="H39" i="15"/>
  <c r="I39" i="15"/>
  <c r="H40" i="15"/>
  <c r="I40" i="15"/>
  <c r="H41" i="15"/>
  <c r="I41" i="15"/>
  <c r="H42" i="15"/>
  <c r="I42" i="15"/>
  <c r="H43" i="15"/>
  <c r="I43" i="15"/>
  <c r="H44" i="15"/>
  <c r="I44" i="15"/>
  <c r="H45" i="15"/>
  <c r="I45" i="15"/>
  <c r="I5" i="15"/>
  <c r="H5" i="15"/>
</calcChain>
</file>

<file path=xl/sharedStrings.xml><?xml version="1.0" encoding="utf-8"?>
<sst xmlns="http://schemas.openxmlformats.org/spreadsheetml/2006/main" count="415" uniqueCount="169">
  <si>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</si>
  <si>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</si>
  <si>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</si>
  <si>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</si>
  <si>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</si>
  <si>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</si>
  <si>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</si>
  <si>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</si>
  <si>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</si>
  <si>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</si>
  <si>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</si>
  <si>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</si>
  <si>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</si>
  <si>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</si>
  <si>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</si>
  <si>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</si>
  <si>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</si>
  <si>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</si>
  <si>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</si>
  <si>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</si>
  <si>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</si>
  <si>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</si>
  <si>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</si>
  <si>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</si>
  <si>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</si>
  <si>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</si>
  <si>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</si>
  <si>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</si>
  <si>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</si>
  <si>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</si>
  <si>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</si>
  <si>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</si>
  <si>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</si>
  <si>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</si>
  <si>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</si>
  <si>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</si>
  <si>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</si>
  <si>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</si>
  <si>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</si>
  <si>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</si>
  <si>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</si>
  <si>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</si>
  <si>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</si>
  <si>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</si>
  <si>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</si>
  <si>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</si>
  <si>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</si>
  <si>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</si>
  <si>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</si>
  <si>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</si>
  <si>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</si>
  <si>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</si>
  <si>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</si>
  <si>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</si>
  <si>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</si>
  <si>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</si>
  <si>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</si>
  <si>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</si>
  <si>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</si>
  <si>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</si>
  <si>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</si>
  <si>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</si>
  <si>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</si>
  <si>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</si>
  <si>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</si>
  <si>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</si>
  <si>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</si>
  <si>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</si>
  <si>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</si>
  <si>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</si>
  <si>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</si>
  <si>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</si>
  <si>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</si>
  <si>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</si>
  <si>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</si>
  <si>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</si>
  <si>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</si>
  <si>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</si>
  <si>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</si>
  <si>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</si>
  <si>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</si>
  <si>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</si>
  <si>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</si>
  <si>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</si>
  <si>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</si>
  <si>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</si>
  <si>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</si>
  <si>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</si>
  <si>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</si>
  <si>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</si>
  <si>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</si>
  <si>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</si>
  <si>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</si>
  <si>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</si>
  <si>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</si>
  <si>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</si>
  <si>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</si>
  <si>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</si>
  <si>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AMKO GROUP ТОО</t>
  </si>
  <si>
    <t>DADE1SP</t>
  </si>
  <si>
    <t>Bitym munai jol 70/100 JSHS PMHZ,FCAst.Pavlodar-port/битум нефтяной дорожный 70/100 ТОО ПНХЗ,FCA ст.Павлодар-порт</t>
  </si>
  <si>
    <t>ТОО "Ойл"</t>
  </si>
  <si>
    <t>960640000029</t>
  </si>
  <si>
    <t>ТОО "PETROPRIME"</t>
  </si>
  <si>
    <t>081040013860</t>
  </si>
  <si>
    <t>ТОО TREND ENERGY</t>
  </si>
  <si>
    <t>230440043193</t>
  </si>
  <si>
    <t>ТОО «Астана Мұнай»</t>
  </si>
  <si>
    <t>060140018086</t>
  </si>
  <si>
    <t>ТОО "MAX TRADE COMPANY"</t>
  </si>
  <si>
    <t>220840006766</t>
  </si>
  <si>
    <t>ТОО «KAZ Oil Service»</t>
  </si>
  <si>
    <t>150140023785</t>
  </si>
  <si>
    <t>ТОО «Жаркын Ниет»</t>
  </si>
  <si>
    <t>110640019679</t>
  </si>
  <si>
    <t>АО "Эйр Астана</t>
  </si>
  <si>
    <t>010940000162</t>
  </si>
  <si>
    <t>ТОО INDUSTRIAL MARKET RESOURCE</t>
  </si>
  <si>
    <t>160440030621</t>
  </si>
  <si>
    <t>ТОО "SA Holding"</t>
  </si>
  <si>
    <t>211040000858</t>
  </si>
  <si>
    <t>ТОО "Адалант777"</t>
  </si>
  <si>
    <t>ТОО LPG Атырау</t>
  </si>
  <si>
    <t>Альта и К ТОО</t>
  </si>
  <si>
    <t>Евразийский торговый брокер ТОО</t>
  </si>
  <si>
    <t>Torino-06 ТОО</t>
  </si>
  <si>
    <t>ТОО "ALVANUR"</t>
  </si>
  <si>
    <t>ATC Brok ТОО</t>
  </si>
  <si>
    <t>Олжа брокер ТОО</t>
  </si>
  <si>
    <t>ЮТС Капитал ТОО</t>
  </si>
  <si>
    <t>Брокер Стандарт Плюс ТОО</t>
  </si>
  <si>
    <t>OilClub Management ТОО</t>
  </si>
  <si>
    <t>ТОО IC Products</t>
  </si>
  <si>
    <t>250840004567</t>
  </si>
  <si>
    <t>KC Energy Group ТОО</t>
  </si>
  <si>
    <t>231240026921</t>
  </si>
  <si>
    <t>ТОО "НПО "Юна"</t>
  </si>
  <si>
    <t>031240003940</t>
  </si>
  <si>
    <t>ТОО «SP Group»</t>
  </si>
  <si>
    <t>030440006038</t>
  </si>
  <si>
    <t>ТОО ROSPROMNEFT</t>
  </si>
  <si>
    <t>190240035780</t>
  </si>
  <si>
    <t>ТОО "QP Bazis"</t>
  </si>
  <si>
    <t>190140000317</t>
  </si>
  <si>
    <t>ТОО KAZ-DIESEL</t>
  </si>
  <si>
    <t>081040008319</t>
  </si>
  <si>
    <t>АЗК АЛМАЗ ТОО</t>
  </si>
  <si>
    <t>011240001881</t>
  </si>
  <si>
    <t>Гелиос" ТОО</t>
  </si>
  <si>
    <t>990940004405</t>
  </si>
  <si>
    <t>ТОО GRS-HOLDING</t>
  </si>
  <si>
    <t>251040021987</t>
  </si>
  <si>
    <t>ТОО «Alma Petroleum»</t>
  </si>
  <si>
    <t>160940029517</t>
  </si>
  <si>
    <t>ТОО «Кант-СК</t>
  </si>
  <si>
    <t>210640020960</t>
  </si>
  <si>
    <t>ТОО Гормолзавод</t>
  </si>
  <si>
    <t>990340003980</t>
  </si>
  <si>
    <t>ТОО "Best Trade LTD"</t>
  </si>
  <si>
    <t>201240021846</t>
  </si>
  <si>
    <t>ТОО "Бест Костанай"</t>
  </si>
  <si>
    <t>060640008027</t>
  </si>
  <si>
    <t>ТОО "Каспий нефть трейдинг"</t>
  </si>
  <si>
    <t>190640003062</t>
  </si>
  <si>
    <t>Продовольственная контрактная корпорация АО НК</t>
  </si>
  <si>
    <t>950440000101</t>
  </si>
  <si>
    <t>Ак Алтын Ко ТОО</t>
  </si>
  <si>
    <t>Актор НС ТОО</t>
  </si>
  <si>
    <t>САУДА-САТТЫҚ НӘТИЖЕЛЕРІ / ИТОГИ ТОРГОВ  
12.06.2026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</si>
</sst>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75"/>
  <sheetViews>
    <sheetView tabSelected="1" zoomScale="55" zoomScaleNormal="55" workbookViewId="0">
      <selection activeCell="D56" sqref="D56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168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136</v>
      </c>
      <c r="C5" s="6" t="s">
        <v>137</v>
      </c>
      <c r="D5" s="6" t="s">
        <v>127</v>
      </c>
      <c r="E5" s="6" t="s">
        <v>134</v>
      </c>
      <c r="F5" s="6" t="s">
        <v>135</v>
      </c>
      <c r="G5" s="6" t="s">
        <v>134</v>
      </c>
      <c r="H5" s="6" t="str">
        <f t="shared" ref="H5" si="0">VLOOKUP(J5,Товар,2,FALSE)</f>
        <v>AI-92 benzini tay AMoZ,FCA st.Tendik,tek temirjol koligimen jetkizy/Бензин АИ-92 ТОО АНПЗ,FCA ст.Тендык,поставка только ж/д транспортом</v>
      </c>
      <c r="I5" s="6" t="str">
        <f t="shared" ref="I5" si="1">VLOOKUP(J5,Товар,3,FALSE)</f>
        <v>2710 12 413 0</v>
      </c>
      <c r="J5" s="6" t="s">
        <v>45</v>
      </c>
      <c r="K5" s="6">
        <v>1</v>
      </c>
      <c r="L5" s="15">
        <v>219368.37</v>
      </c>
      <c r="M5" s="15">
        <v>219368.37</v>
      </c>
      <c r="N5" s="15">
        <v>219368.37</v>
      </c>
      <c r="O5" s="15">
        <v>219368.37</v>
      </c>
      <c r="P5" s="15">
        <v>219368.37</v>
      </c>
      <c r="Q5" s="15">
        <v>85553664.299999997</v>
      </c>
    </row>
    <row r="6" spans="2:18" s="7" customFormat="1" ht="47.25" x14ac:dyDescent="0.25">
      <c r="B6" s="6" t="s">
        <v>101</v>
      </c>
      <c r="C6" s="6" t="s">
        <v>102</v>
      </c>
      <c r="D6" s="6" t="s">
        <v>121</v>
      </c>
      <c r="E6" s="6" t="s">
        <v>134</v>
      </c>
      <c r="F6" s="6" t="s">
        <v>135</v>
      </c>
      <c r="G6" s="6" t="s">
        <v>134</v>
      </c>
      <c r="H6" s="6" t="str">
        <f t="shared" ref="H6:H42" si="2">VLOOKUP(J6,Товар,2,FALSE)</f>
        <v>AI-92 benzini tay AMoZ,FCA st.Tendik,tek temirjol koligimen jetkizy/Бензин АИ-92 ТОО АНПЗ,FCA ст.Тендык,поставка только ж/д транспортом</v>
      </c>
      <c r="I6" s="6" t="str">
        <f t="shared" ref="I6:I42" si="3">VLOOKUP(J6,Товар,3,FALSE)</f>
        <v>2710 12 413 0</v>
      </c>
      <c r="J6" s="6" t="s">
        <v>45</v>
      </c>
      <c r="K6" s="6">
        <v>1</v>
      </c>
      <c r="L6" s="15">
        <v>219368.37</v>
      </c>
      <c r="M6" s="15">
        <v>219368.37</v>
      </c>
      <c r="N6" s="15">
        <v>219368.37</v>
      </c>
      <c r="O6" s="15">
        <v>219368.37</v>
      </c>
      <c r="P6" s="15">
        <v>219368.37</v>
      </c>
      <c r="Q6" s="15">
        <v>14258944.050000001</v>
      </c>
      <c r="R6" s="14"/>
    </row>
    <row r="7" spans="2:18" s="7" customFormat="1" ht="47.25" x14ac:dyDescent="0.25">
      <c r="B7" s="6" t="s">
        <v>101</v>
      </c>
      <c r="C7" s="6" t="s">
        <v>102</v>
      </c>
      <c r="D7" s="6" t="s">
        <v>121</v>
      </c>
      <c r="E7" s="6" t="s">
        <v>162</v>
      </c>
      <c r="F7" s="6" t="s">
        <v>163</v>
      </c>
      <c r="G7" s="6" t="s">
        <v>83</v>
      </c>
      <c r="H7" s="6" t="str">
        <f t="shared" si="2"/>
        <v>AI-92 benzini tay AMoZ,FCA st.Tendik,tek temirjol koligimen jetkizy/Бензин АИ-92 ТОО АНПЗ,FCA ст.Тендык,поставка только ж/д транспортом</v>
      </c>
      <c r="I7" s="6" t="str">
        <f t="shared" si="3"/>
        <v>2710 12 413 0</v>
      </c>
      <c r="J7" s="6" t="s">
        <v>45</v>
      </c>
      <c r="K7" s="6">
        <v>1</v>
      </c>
      <c r="L7" s="15">
        <v>219368.37</v>
      </c>
      <c r="M7" s="15">
        <v>219368.37</v>
      </c>
      <c r="N7" s="15">
        <v>219368.37</v>
      </c>
      <c r="O7" s="15">
        <v>219368.37</v>
      </c>
      <c r="P7" s="15">
        <v>219368.37</v>
      </c>
      <c r="Q7" s="15">
        <v>28517888.100000001</v>
      </c>
      <c r="R7" s="14"/>
    </row>
    <row r="8" spans="2:18" s="7" customFormat="1" ht="47.25" x14ac:dyDescent="0.25">
      <c r="B8" s="6" t="s">
        <v>138</v>
      </c>
      <c r="C8" s="6" t="s">
        <v>139</v>
      </c>
      <c r="D8" s="6" t="s">
        <v>127</v>
      </c>
      <c r="E8" s="6" t="s">
        <v>134</v>
      </c>
      <c r="F8" s="6" t="s">
        <v>135</v>
      </c>
      <c r="G8" s="6" t="s">
        <v>134</v>
      </c>
      <c r="H8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8" s="6" t="str">
        <f t="shared" si="3"/>
        <v>2710 12 450 0</v>
      </c>
      <c r="J8" s="6" t="s">
        <v>19</v>
      </c>
      <c r="K8" s="6">
        <v>1</v>
      </c>
      <c r="L8" s="15">
        <v>298910.37</v>
      </c>
      <c r="M8" s="15">
        <v>295950.87</v>
      </c>
      <c r="N8" s="15">
        <v>298910.37</v>
      </c>
      <c r="O8" s="15">
        <v>298910.37</v>
      </c>
      <c r="P8" s="15">
        <v>298910.37</v>
      </c>
      <c r="Q8" s="15">
        <v>58287522.149999999</v>
      </c>
      <c r="R8" s="14"/>
    </row>
    <row r="9" spans="2:18" s="7" customFormat="1" ht="47.25" x14ac:dyDescent="0.25">
      <c r="B9" s="6" t="s">
        <v>107</v>
      </c>
      <c r="C9" s="6" t="s">
        <v>108</v>
      </c>
      <c r="D9" s="6" t="s">
        <v>107</v>
      </c>
      <c r="E9" s="6" t="s">
        <v>134</v>
      </c>
      <c r="F9" s="6" t="s">
        <v>135</v>
      </c>
      <c r="G9" s="6" t="s">
        <v>134</v>
      </c>
      <c r="H9" s="6" t="str">
        <f t="shared" si="2"/>
        <v>AI-95 benzini tay AMoZ,FCA st.Tendik,tek temirjol koligimen jetkizy/Бензин АИ-95 ТОО АНПЗ,FCA ст.Тендык,поставка только ж/д транспортом</v>
      </c>
      <c r="I9" s="6" t="str">
        <f t="shared" si="3"/>
        <v>2710 12 450 0</v>
      </c>
      <c r="J9" s="6" t="s">
        <v>46</v>
      </c>
      <c r="K9" s="6">
        <v>1</v>
      </c>
      <c r="L9" s="15">
        <v>270000</v>
      </c>
      <c r="M9" s="15">
        <v>270000</v>
      </c>
      <c r="N9" s="15">
        <v>270000</v>
      </c>
      <c r="O9" s="15">
        <v>270000</v>
      </c>
      <c r="P9" s="15">
        <v>270000</v>
      </c>
      <c r="Q9" s="15">
        <v>70200000</v>
      </c>
      <c r="R9" s="14"/>
    </row>
    <row r="10" spans="2:18" s="7" customFormat="1" ht="47.25" x14ac:dyDescent="0.25">
      <c r="B10" s="6" t="s">
        <v>117</v>
      </c>
      <c r="C10" s="6" t="s">
        <v>118</v>
      </c>
      <c r="D10" s="6" t="s">
        <v>117</v>
      </c>
      <c r="E10" s="6" t="s">
        <v>134</v>
      </c>
      <c r="F10" s="6" t="s">
        <v>135</v>
      </c>
      <c r="G10" s="6" t="s">
        <v>134</v>
      </c>
      <c r="H10" s="6" t="str">
        <f t="shared" si="2"/>
        <v>BENZIN AI-92 too PKOP, FCA St. Tekesu, set tolko z / D Transport/Бензин АИ-92 ТОО ПКОП, FCA ст. Текесу, поставка только ж/д транспортом</v>
      </c>
      <c r="I10" s="6" t="str">
        <f t="shared" si="3"/>
        <v>2710 12 413 0</v>
      </c>
      <c r="J10" s="6" t="s">
        <v>44</v>
      </c>
      <c r="K10" s="6">
        <v>2</v>
      </c>
      <c r="L10" s="15">
        <v>250500</v>
      </c>
      <c r="M10" s="15">
        <v>249000</v>
      </c>
      <c r="N10" s="15">
        <v>250500</v>
      </c>
      <c r="O10" s="15">
        <v>250500</v>
      </c>
      <c r="P10" s="15">
        <v>250500</v>
      </c>
      <c r="Q10" s="15">
        <v>32532500</v>
      </c>
      <c r="R10" s="14"/>
    </row>
    <row r="11" spans="2:18" s="7" customFormat="1" ht="47.25" x14ac:dyDescent="0.25">
      <c r="B11" s="6" t="s">
        <v>101</v>
      </c>
      <c r="C11" s="6" t="s">
        <v>102</v>
      </c>
      <c r="D11" s="6" t="s">
        <v>128</v>
      </c>
      <c r="E11" s="6" t="s">
        <v>134</v>
      </c>
      <c r="F11" s="6" t="s">
        <v>135</v>
      </c>
      <c r="G11" s="6" t="s">
        <v>134</v>
      </c>
      <c r="H11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11" s="6" t="str">
        <f t="shared" si="3"/>
        <v>2710 12 450 0</v>
      </c>
      <c r="J11" s="6" t="s">
        <v>19</v>
      </c>
      <c r="K11" s="6">
        <v>1</v>
      </c>
      <c r="L11" s="15">
        <v>298910.37</v>
      </c>
      <c r="M11" s="15">
        <v>295950.87</v>
      </c>
      <c r="N11" s="15">
        <v>295950.87</v>
      </c>
      <c r="O11" s="15">
        <v>295950.87</v>
      </c>
      <c r="P11" s="15">
        <v>295950.87</v>
      </c>
      <c r="Q11" s="15">
        <v>115420839.3</v>
      </c>
      <c r="R11" s="14"/>
    </row>
    <row r="12" spans="2:18" s="7" customFormat="1" ht="47.25" x14ac:dyDescent="0.25">
      <c r="B12" s="6" t="s">
        <v>105</v>
      </c>
      <c r="C12" s="6" t="s">
        <v>106</v>
      </c>
      <c r="D12" s="6" t="s">
        <v>105</v>
      </c>
      <c r="E12" s="6" t="s">
        <v>134</v>
      </c>
      <c r="F12" s="6" t="s">
        <v>135</v>
      </c>
      <c r="G12" s="6" t="s">
        <v>134</v>
      </c>
      <c r="H12" s="6" t="str">
        <f t="shared" si="2"/>
        <v>BENZIN AI-92 too PKOP, FCA St. Tekesu, set tolko z / D Transport/Бензин АИ-92 ТОО ПКОП, FCA ст. Текесу, поставка только ж/д транспортом</v>
      </c>
      <c r="I12" s="6" t="str">
        <f t="shared" si="3"/>
        <v>2710 12 413 0</v>
      </c>
      <c r="J12" s="6" t="s">
        <v>44</v>
      </c>
      <c r="K12" s="6">
        <v>1</v>
      </c>
      <c r="L12" s="15">
        <v>250500</v>
      </c>
      <c r="M12" s="15">
        <v>249000</v>
      </c>
      <c r="N12" s="15">
        <v>249500</v>
      </c>
      <c r="O12" s="15">
        <v>249500</v>
      </c>
      <c r="P12" s="15">
        <v>249500</v>
      </c>
      <c r="Q12" s="15">
        <v>97305000</v>
      </c>
      <c r="R12" s="14"/>
    </row>
    <row r="13" spans="2:18" s="7" customFormat="1" ht="47.25" x14ac:dyDescent="0.25">
      <c r="B13" s="6" t="s">
        <v>111</v>
      </c>
      <c r="C13" s="6" t="s">
        <v>112</v>
      </c>
      <c r="D13" s="6" t="s">
        <v>121</v>
      </c>
      <c r="E13" s="6" t="s">
        <v>134</v>
      </c>
      <c r="F13" s="6" t="s">
        <v>135</v>
      </c>
      <c r="G13" s="6" t="s">
        <v>134</v>
      </c>
      <c r="H13" s="6" t="str">
        <f t="shared" si="2"/>
        <v>BENZIN AI-92 too PKOP, FCA St. Tekesu, set tolko z / D Transport/Бензин АИ-92 ТОО ПКОП, FCA ст. Текесу, поставка только ж/д транспортом</v>
      </c>
      <c r="I13" s="6" t="str">
        <f t="shared" si="3"/>
        <v>2710 12 413 0</v>
      </c>
      <c r="J13" s="6" t="s">
        <v>44</v>
      </c>
      <c r="K13" s="6">
        <v>1</v>
      </c>
      <c r="L13" s="15">
        <v>250500</v>
      </c>
      <c r="M13" s="15">
        <v>249000</v>
      </c>
      <c r="N13" s="15">
        <v>250496.59</v>
      </c>
      <c r="O13" s="15">
        <v>250496.59</v>
      </c>
      <c r="P13" s="15">
        <v>250496.59</v>
      </c>
      <c r="Q13" s="15">
        <v>32564556.699999999</v>
      </c>
      <c r="R13" s="14"/>
    </row>
    <row r="14" spans="2:18" s="7" customFormat="1" ht="47.25" x14ac:dyDescent="0.25">
      <c r="B14" s="6" t="s">
        <v>105</v>
      </c>
      <c r="C14" s="6" t="s">
        <v>106</v>
      </c>
      <c r="D14" s="6" t="s">
        <v>123</v>
      </c>
      <c r="E14" s="6" t="s">
        <v>134</v>
      </c>
      <c r="F14" s="6" t="s">
        <v>135</v>
      </c>
      <c r="G14" s="6" t="s">
        <v>134</v>
      </c>
      <c r="H14" s="6" t="str">
        <f t="shared" si="2"/>
        <v>BENZIN AI-92 too PKOP, FCA St. Tekesu, set tolko z / D Transport/Бензин АИ-92 ТОО ПКОП, FCA ст. Текесу, поставка только ж/д транспортом</v>
      </c>
      <c r="I14" s="6" t="str">
        <f t="shared" si="3"/>
        <v>2710 12 413 0</v>
      </c>
      <c r="J14" s="6" t="s">
        <v>44</v>
      </c>
      <c r="K14" s="6">
        <v>2</v>
      </c>
      <c r="L14" s="15">
        <v>250500</v>
      </c>
      <c r="M14" s="15">
        <v>249000</v>
      </c>
      <c r="N14" s="15">
        <v>249500</v>
      </c>
      <c r="O14" s="15">
        <v>249500</v>
      </c>
      <c r="P14" s="15">
        <v>249500</v>
      </c>
      <c r="Q14" s="15">
        <v>97305000</v>
      </c>
      <c r="R14" s="14"/>
    </row>
    <row r="15" spans="2:18" s="7" customFormat="1" ht="47.25" x14ac:dyDescent="0.25">
      <c r="B15" s="6" t="s">
        <v>152</v>
      </c>
      <c r="C15" s="6" t="s">
        <v>153</v>
      </c>
      <c r="D15" s="6" t="s">
        <v>129</v>
      </c>
      <c r="E15" s="6" t="s">
        <v>134</v>
      </c>
      <c r="F15" s="6" t="s">
        <v>135</v>
      </c>
      <c r="G15" s="6" t="s">
        <v>134</v>
      </c>
      <c r="H15" s="6" t="str">
        <f t="shared" si="2"/>
        <v>BENZIN AI-92 too PKOP, FCA St. Tekesu, set tolko z / D Transport/Бензин АИ-92 ТОО ПКОП, FCA ст. Текесу, поставка только ж/д транспортом</v>
      </c>
      <c r="I15" s="6" t="str">
        <f t="shared" si="3"/>
        <v>2710 12 413 0</v>
      </c>
      <c r="J15" s="6" t="s">
        <v>44</v>
      </c>
      <c r="K15" s="6">
        <v>3</v>
      </c>
      <c r="L15" s="15">
        <v>250500</v>
      </c>
      <c r="M15" s="15">
        <v>249000</v>
      </c>
      <c r="N15" s="15">
        <v>250000</v>
      </c>
      <c r="O15" s="15">
        <v>250000</v>
      </c>
      <c r="P15" s="15">
        <v>250000</v>
      </c>
      <c r="Q15" s="15">
        <v>195000000</v>
      </c>
      <c r="R15" s="14"/>
    </row>
    <row r="16" spans="2:18" s="7" customFormat="1" ht="47.25" x14ac:dyDescent="0.25">
      <c r="B16" s="6" t="s">
        <v>101</v>
      </c>
      <c r="C16" s="6" t="s">
        <v>102</v>
      </c>
      <c r="D16" s="6" t="s">
        <v>121</v>
      </c>
      <c r="E16" s="6" t="s">
        <v>134</v>
      </c>
      <c r="F16" s="6" t="s">
        <v>135</v>
      </c>
      <c r="G16" s="6" t="s">
        <v>134</v>
      </c>
      <c r="H16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6" s="6" t="str">
        <f t="shared" si="3"/>
        <v>2710 12 413 0</v>
      </c>
      <c r="J16" s="6" t="s">
        <v>18</v>
      </c>
      <c r="K16" s="6">
        <v>1</v>
      </c>
      <c r="L16" s="15">
        <v>249095.99</v>
      </c>
      <c r="M16" s="15">
        <v>249095.99</v>
      </c>
      <c r="N16" s="15">
        <v>249095.99</v>
      </c>
      <c r="O16" s="15">
        <v>249095.99</v>
      </c>
      <c r="P16" s="15">
        <v>249095.99</v>
      </c>
      <c r="Q16" s="15">
        <v>64764957.399999999</v>
      </c>
      <c r="R16" s="14"/>
    </row>
    <row r="17" spans="2:18" s="7" customFormat="1" ht="47.25" x14ac:dyDescent="0.25">
      <c r="B17" s="6" t="s">
        <v>109</v>
      </c>
      <c r="C17" s="6" t="s">
        <v>110</v>
      </c>
      <c r="D17" s="6" t="s">
        <v>126</v>
      </c>
      <c r="E17" s="6" t="s">
        <v>134</v>
      </c>
      <c r="F17" s="6" t="s">
        <v>135</v>
      </c>
      <c r="G17" s="6" t="s">
        <v>134</v>
      </c>
      <c r="H17" s="6" t="str">
        <f t="shared" si="2"/>
        <v>BENZIN AI-92 too PKOP, FCA St. Tekesu, set tolko z / D Transport/Бензин АИ-92 ТОО ПКОП, FCA ст. Текесу, поставка только ж/д транспортом</v>
      </c>
      <c r="I17" s="6" t="str">
        <f t="shared" si="3"/>
        <v>2710 12 413 0</v>
      </c>
      <c r="J17" s="6" t="s">
        <v>44</v>
      </c>
      <c r="K17" s="6">
        <v>1</v>
      </c>
      <c r="L17" s="15">
        <v>250500</v>
      </c>
      <c r="M17" s="15">
        <v>249000</v>
      </c>
      <c r="N17" s="15">
        <v>250000</v>
      </c>
      <c r="O17" s="15">
        <v>250000</v>
      </c>
      <c r="P17" s="15">
        <v>250000</v>
      </c>
      <c r="Q17" s="15">
        <v>97500000</v>
      </c>
      <c r="R17" s="14"/>
    </row>
    <row r="18" spans="2:18" s="7" customFormat="1" ht="47.25" x14ac:dyDescent="0.25">
      <c r="B18" s="6" t="s">
        <v>148</v>
      </c>
      <c r="C18" s="6" t="s">
        <v>149</v>
      </c>
      <c r="D18" s="6" t="s">
        <v>148</v>
      </c>
      <c r="E18" s="6" t="s">
        <v>134</v>
      </c>
      <c r="F18" s="6" t="s">
        <v>135</v>
      </c>
      <c r="G18" s="6" t="s">
        <v>134</v>
      </c>
      <c r="H18" s="6" t="str">
        <f t="shared" si="2"/>
        <v>BENZIN AI-92 too PKOP, FCA St. Tekesu, set tolko z / D Transport/Бензин АИ-92 ТОО ПКОП, FCA ст. Текесу, поставка только ж/д транспортом</v>
      </c>
      <c r="I18" s="6" t="str">
        <f t="shared" si="3"/>
        <v>2710 12 413 0</v>
      </c>
      <c r="J18" s="6" t="s">
        <v>44</v>
      </c>
      <c r="K18" s="6">
        <v>3</v>
      </c>
      <c r="L18" s="15">
        <v>250500</v>
      </c>
      <c r="M18" s="15">
        <v>249000</v>
      </c>
      <c r="N18" s="15">
        <v>249000</v>
      </c>
      <c r="O18" s="15">
        <v>249000</v>
      </c>
      <c r="P18" s="15">
        <v>249000</v>
      </c>
      <c r="Q18" s="15">
        <v>291330000</v>
      </c>
      <c r="R18" s="14"/>
    </row>
    <row r="19" spans="2:18" s="7" customFormat="1" ht="47.25" x14ac:dyDescent="0.25">
      <c r="B19" s="6" t="s">
        <v>113</v>
      </c>
      <c r="C19" s="6" t="s">
        <v>114</v>
      </c>
      <c r="D19" s="6" t="s">
        <v>124</v>
      </c>
      <c r="E19" s="6" t="s">
        <v>134</v>
      </c>
      <c r="F19" s="6" t="s">
        <v>135</v>
      </c>
      <c r="G19" s="6" t="s">
        <v>134</v>
      </c>
      <c r="H19" s="6" t="str">
        <f t="shared" si="2"/>
        <v>Bitym munai jol 100/130 JSHS PMHZ,FCA st.Pavlodar-port/битум нефтяной дорожный 100/130 ТОО ПНХЗ,FCA ст.Павлодар-порт</v>
      </c>
      <c r="I19" s="6" t="str">
        <f t="shared" si="3"/>
        <v>2713 20 000 0</v>
      </c>
      <c r="J19" s="6" t="s">
        <v>28</v>
      </c>
      <c r="K19" s="6">
        <v>1</v>
      </c>
      <c r="L19" s="15">
        <v>161628.46</v>
      </c>
      <c r="M19" s="15">
        <v>161628.46</v>
      </c>
      <c r="N19" s="15">
        <v>161628.46</v>
      </c>
      <c r="O19" s="15">
        <v>161628.46</v>
      </c>
      <c r="P19" s="15">
        <v>161628.46</v>
      </c>
      <c r="Q19" s="15">
        <v>31517549.699999999</v>
      </c>
      <c r="R19" s="14"/>
    </row>
    <row r="20" spans="2:18" s="7" customFormat="1" ht="31.5" x14ac:dyDescent="0.25">
      <c r="B20" s="6" t="s">
        <v>113</v>
      </c>
      <c r="C20" s="6" t="s">
        <v>114</v>
      </c>
      <c r="D20" s="6" t="s">
        <v>130</v>
      </c>
      <c r="E20" s="6" t="s">
        <v>134</v>
      </c>
      <c r="F20" s="6" t="s">
        <v>135</v>
      </c>
      <c r="G20" s="6" t="s">
        <v>134</v>
      </c>
      <c r="H20" s="6" t="str">
        <f t="shared" si="2"/>
        <v>Bitym munai jol 70/100 JSHS PMHZ,FCAst.Pavlodar-port/битум нефтяной дорожный 70/100 ТОО ПНХЗ,FCA ст.Павлодар-порт</v>
      </c>
      <c r="I20" s="6" t="str">
        <f t="shared" si="3"/>
        <v>2713 20 000 0</v>
      </c>
      <c r="J20" s="6" t="s">
        <v>99</v>
      </c>
      <c r="K20" s="6">
        <v>1</v>
      </c>
      <c r="L20" s="15">
        <v>161628.46</v>
      </c>
      <c r="M20" s="15">
        <v>161628.46</v>
      </c>
      <c r="N20" s="15">
        <v>161628.46</v>
      </c>
      <c r="O20" s="15">
        <v>161628.46</v>
      </c>
      <c r="P20" s="15">
        <v>161628.46</v>
      </c>
      <c r="Q20" s="15">
        <v>31517549.699999999</v>
      </c>
      <c r="R20" s="14"/>
    </row>
    <row r="21" spans="2:18" s="7" customFormat="1" ht="31.5" x14ac:dyDescent="0.25">
      <c r="B21" s="6" t="s">
        <v>150</v>
      </c>
      <c r="C21" s="6" t="s">
        <v>151</v>
      </c>
      <c r="D21" s="6" t="s">
        <v>125</v>
      </c>
      <c r="E21" s="6" t="s">
        <v>134</v>
      </c>
      <c r="F21" s="6" t="s">
        <v>135</v>
      </c>
      <c r="G21" s="6" t="s">
        <v>134</v>
      </c>
      <c r="H21" s="6" t="str">
        <f t="shared" si="2"/>
        <v>Bitym munai jol 70/100 JSHS PMHZ,FCAst.Pavlodar-port/битум нефтяной дорожный 70/100 ТОО ПНХЗ,FCA ст.Павлодар-порт</v>
      </c>
      <c r="I21" s="6" t="str">
        <f t="shared" si="3"/>
        <v>2713 20 000 0</v>
      </c>
      <c r="J21" s="6" t="s">
        <v>99</v>
      </c>
      <c r="K21" s="6">
        <v>1</v>
      </c>
      <c r="L21" s="15">
        <v>161628.46</v>
      </c>
      <c r="M21" s="15">
        <v>161628.46</v>
      </c>
      <c r="N21" s="15">
        <v>161628.46</v>
      </c>
      <c r="O21" s="15">
        <v>161628.46</v>
      </c>
      <c r="P21" s="15">
        <v>161628.46</v>
      </c>
      <c r="Q21" s="15">
        <v>21011699.800000001</v>
      </c>
      <c r="R21" s="14"/>
    </row>
    <row r="22" spans="2:18" s="7" customFormat="1" ht="63" x14ac:dyDescent="0.25">
      <c r="B22" s="6" t="s">
        <v>115</v>
      </c>
      <c r="C22" s="6" t="s">
        <v>116</v>
      </c>
      <c r="D22" s="6" t="s">
        <v>127</v>
      </c>
      <c r="E22" s="6" t="s">
        <v>134</v>
      </c>
      <c r="F22" s="6" t="s">
        <v>135</v>
      </c>
      <c r="G22" s="6" t="s">
        <v>134</v>
      </c>
      <c r="H22" s="6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22" s="6" t="str">
        <f t="shared" si="3"/>
        <v>2710 19 210 0</v>
      </c>
      <c r="J22" s="6" t="s">
        <v>48</v>
      </c>
      <c r="K22" s="6">
        <v>2</v>
      </c>
      <c r="L22" s="15">
        <v>428814.34</v>
      </c>
      <c r="M22" s="15">
        <v>428814.34</v>
      </c>
      <c r="N22" s="15">
        <v>428814.34</v>
      </c>
      <c r="O22" s="15">
        <v>428814.34</v>
      </c>
      <c r="P22" s="15">
        <v>428814.34</v>
      </c>
      <c r="Q22" s="15">
        <v>167237592.59999999</v>
      </c>
      <c r="R22" s="14"/>
    </row>
    <row r="23" spans="2:18" s="7" customFormat="1" ht="47.25" x14ac:dyDescent="0.25">
      <c r="B23" s="6" t="s">
        <v>115</v>
      </c>
      <c r="C23" s="6" t="s">
        <v>116</v>
      </c>
      <c r="D23" s="6" t="s">
        <v>127</v>
      </c>
      <c r="E23" s="6" t="s">
        <v>134</v>
      </c>
      <c r="F23" s="6" t="s">
        <v>135</v>
      </c>
      <c r="G23" s="6" t="s">
        <v>134</v>
      </c>
      <c r="H23" s="6" t="str">
        <f t="shared" si="2"/>
        <v>TC-1 reaktivti qozgaltqyshtarynaarnalganotyn, AMOZ JSHS, FCA, tendik stansiasy, t / j jetkizy/Топливо для реактив двиг TC-1, ТОО АНПЗ, FCA, СТ. ТЕНДЫК, поставка ж/д</v>
      </c>
      <c r="I23" s="6" t="str">
        <f t="shared" si="3"/>
        <v>2711 19 210 0</v>
      </c>
      <c r="J23" s="6" t="s">
        <v>50</v>
      </c>
      <c r="K23" s="6">
        <v>1</v>
      </c>
      <c r="L23" s="15">
        <v>395483.97</v>
      </c>
      <c r="M23" s="15">
        <v>395483.97</v>
      </c>
      <c r="N23" s="15">
        <v>395483.97</v>
      </c>
      <c r="O23" s="15">
        <v>395483.97</v>
      </c>
      <c r="P23" s="15">
        <v>395483.97</v>
      </c>
      <c r="Q23" s="15">
        <v>25706458.050000001</v>
      </c>
      <c r="R23" s="14"/>
    </row>
    <row r="24" spans="2:18" s="7" customFormat="1" ht="63" x14ac:dyDescent="0.25">
      <c r="B24" s="6" t="s">
        <v>115</v>
      </c>
      <c r="C24" s="6" t="s">
        <v>116</v>
      </c>
      <c r="D24" s="6" t="s">
        <v>127</v>
      </c>
      <c r="E24" s="6" t="s">
        <v>134</v>
      </c>
      <c r="F24" s="6" t="s">
        <v>135</v>
      </c>
      <c r="G24" s="6" t="s">
        <v>134</v>
      </c>
      <c r="H24" s="6" t="str">
        <f t="shared" si="2"/>
        <v>KO-1 reaktivti qozgaltqyshtargaarnalganotyn,PKOPJSHS,FCA,Tekesy stans,tek t/ jol koligimen jetkizy/Топливо для реак двиг марки ТС-1,ТОО ПКОП,FCA,ст.Текесу,только ж/д</v>
      </c>
      <c r="I24" s="6" t="str">
        <f t="shared" si="3"/>
        <v>2711 19 210 0</v>
      </c>
      <c r="J24" s="6" t="s">
        <v>49</v>
      </c>
      <c r="K24" s="6">
        <v>4</v>
      </c>
      <c r="L24" s="15">
        <v>415782.2</v>
      </c>
      <c r="M24" s="15">
        <v>415782.2</v>
      </c>
      <c r="N24" s="15">
        <v>415782.2</v>
      </c>
      <c r="O24" s="15">
        <v>415782.2</v>
      </c>
      <c r="P24" s="15">
        <v>415782.2</v>
      </c>
      <c r="Q24" s="15">
        <v>270258430</v>
      </c>
      <c r="R24" s="14"/>
    </row>
    <row r="25" spans="2:18" s="7" customFormat="1" ht="47.25" x14ac:dyDescent="0.25">
      <c r="B25" s="6" t="s">
        <v>117</v>
      </c>
      <c r="C25" s="6" t="s">
        <v>118</v>
      </c>
      <c r="D25" s="6" t="s">
        <v>125</v>
      </c>
      <c r="E25" s="6" t="s">
        <v>134</v>
      </c>
      <c r="F25" s="6" t="s">
        <v>135</v>
      </c>
      <c r="G25" s="6" t="s">
        <v>134</v>
      </c>
      <c r="H25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5" s="6" t="str">
        <f t="shared" si="3"/>
        <v>2710 19 421 0</v>
      </c>
      <c r="J25" s="6" t="s">
        <v>20</v>
      </c>
      <c r="K25" s="6">
        <v>2</v>
      </c>
      <c r="L25" s="15">
        <v>310022.11</v>
      </c>
      <c r="M25" s="15">
        <v>310022.11</v>
      </c>
      <c r="N25" s="15">
        <v>310022.11</v>
      </c>
      <c r="O25" s="15">
        <v>310022.11</v>
      </c>
      <c r="P25" s="15">
        <v>310022.11</v>
      </c>
      <c r="Q25" s="15">
        <v>221665808.65000001</v>
      </c>
      <c r="R25" s="14"/>
    </row>
    <row r="26" spans="2:18" s="7" customFormat="1" ht="47.25" x14ac:dyDescent="0.25">
      <c r="B26" s="6" t="s">
        <v>117</v>
      </c>
      <c r="C26" s="6" t="s">
        <v>118</v>
      </c>
      <c r="D26" s="6" t="s">
        <v>125</v>
      </c>
      <c r="E26" s="6" t="s">
        <v>162</v>
      </c>
      <c r="F26" s="6" t="s">
        <v>163</v>
      </c>
      <c r="G26" s="6" t="s">
        <v>83</v>
      </c>
      <c r="H26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6" s="6" t="str">
        <f t="shared" si="3"/>
        <v>2710 19 421 0</v>
      </c>
      <c r="J26" s="6" t="s">
        <v>20</v>
      </c>
      <c r="K26" s="6">
        <v>1</v>
      </c>
      <c r="L26" s="15">
        <v>310022.11</v>
      </c>
      <c r="M26" s="15">
        <v>310022.11</v>
      </c>
      <c r="N26" s="15">
        <v>310022.11</v>
      </c>
      <c r="O26" s="15">
        <v>310022.11</v>
      </c>
      <c r="P26" s="15">
        <v>310022.11</v>
      </c>
      <c r="Q26" s="15">
        <v>20151437.149999999</v>
      </c>
      <c r="R26" s="14"/>
    </row>
    <row r="27" spans="2:18" s="7" customFormat="1" ht="47.25" x14ac:dyDescent="0.25">
      <c r="B27" s="6" t="s">
        <v>103</v>
      </c>
      <c r="C27" s="6" t="s">
        <v>104</v>
      </c>
      <c r="D27" s="6" t="s">
        <v>131</v>
      </c>
      <c r="E27" s="6" t="s">
        <v>162</v>
      </c>
      <c r="F27" s="6" t="s">
        <v>163</v>
      </c>
      <c r="G27" s="6" t="s">
        <v>83</v>
      </c>
      <c r="H27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7" s="6" t="str">
        <f t="shared" si="3"/>
        <v>2710 19 421 0</v>
      </c>
      <c r="J27" s="6" t="s">
        <v>20</v>
      </c>
      <c r="K27" s="6">
        <v>1</v>
      </c>
      <c r="L27" s="15">
        <v>310022.11</v>
      </c>
      <c r="M27" s="15">
        <v>310022.11</v>
      </c>
      <c r="N27" s="15">
        <v>310022.11</v>
      </c>
      <c r="O27" s="15">
        <v>310022.11</v>
      </c>
      <c r="P27" s="15">
        <v>310022.11</v>
      </c>
      <c r="Q27" s="15">
        <v>20151437.149999999</v>
      </c>
      <c r="R27" s="14"/>
    </row>
    <row r="28" spans="2:18" s="7" customFormat="1" ht="47.25" x14ac:dyDescent="0.25">
      <c r="B28" s="6" t="s">
        <v>103</v>
      </c>
      <c r="C28" s="6" t="s">
        <v>104</v>
      </c>
      <c r="D28" s="6" t="s">
        <v>131</v>
      </c>
      <c r="E28" s="6" t="s">
        <v>132</v>
      </c>
      <c r="F28" s="6" t="s">
        <v>133</v>
      </c>
      <c r="G28" s="6" t="s">
        <v>83</v>
      </c>
      <c r="H28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8" s="6" t="str">
        <f t="shared" si="3"/>
        <v>2710 19 421 0</v>
      </c>
      <c r="J28" s="6" t="s">
        <v>20</v>
      </c>
      <c r="K28" s="6">
        <v>1</v>
      </c>
      <c r="L28" s="15">
        <v>310022.11</v>
      </c>
      <c r="M28" s="15">
        <v>310022.11</v>
      </c>
      <c r="N28" s="15">
        <v>310022.11</v>
      </c>
      <c r="O28" s="15">
        <v>310022.11</v>
      </c>
      <c r="P28" s="15">
        <v>310022.11</v>
      </c>
      <c r="Q28" s="15">
        <v>20151437.149999999</v>
      </c>
      <c r="R28" s="14"/>
    </row>
    <row r="29" spans="2:18" s="7" customFormat="1" ht="47.25" x14ac:dyDescent="0.25">
      <c r="B29" s="6" t="s">
        <v>146</v>
      </c>
      <c r="C29" s="6" t="s">
        <v>147</v>
      </c>
      <c r="D29" s="6" t="s">
        <v>146</v>
      </c>
      <c r="E29" s="6" t="s">
        <v>134</v>
      </c>
      <c r="F29" s="6" t="s">
        <v>135</v>
      </c>
      <c r="G29" s="6" t="s">
        <v>134</v>
      </c>
      <c r="H29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29" s="6" t="str">
        <f t="shared" si="3"/>
        <v>2710 19 421 0</v>
      </c>
      <c r="J29" s="6" t="s">
        <v>51</v>
      </c>
      <c r="K29" s="6">
        <v>3</v>
      </c>
      <c r="L29" s="15">
        <v>328500</v>
      </c>
      <c r="M29" s="15">
        <v>321889.01</v>
      </c>
      <c r="N29" s="15">
        <v>328500</v>
      </c>
      <c r="O29" s="15">
        <v>328500</v>
      </c>
      <c r="P29" s="15">
        <v>328500</v>
      </c>
      <c r="Q29" s="15">
        <v>127920000</v>
      </c>
      <c r="R29" s="14"/>
    </row>
    <row r="30" spans="2:18" s="7" customFormat="1" ht="47.25" x14ac:dyDescent="0.25">
      <c r="B30" s="6" t="s">
        <v>111</v>
      </c>
      <c r="C30" s="6" t="s">
        <v>112</v>
      </c>
      <c r="D30" s="6" t="s">
        <v>121</v>
      </c>
      <c r="E30" s="6" t="s">
        <v>134</v>
      </c>
      <c r="F30" s="6" t="s">
        <v>135</v>
      </c>
      <c r="G30" s="6" t="s">
        <v>134</v>
      </c>
      <c r="H30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0" s="6" t="str">
        <f t="shared" si="3"/>
        <v>2710 19 421 0</v>
      </c>
      <c r="J30" s="6" t="s">
        <v>51</v>
      </c>
      <c r="K30" s="6">
        <v>1</v>
      </c>
      <c r="L30" s="15">
        <v>328500</v>
      </c>
      <c r="M30" s="15">
        <v>321889.01</v>
      </c>
      <c r="N30" s="15">
        <v>328290.68</v>
      </c>
      <c r="O30" s="15">
        <v>328290.68</v>
      </c>
      <c r="P30" s="15">
        <v>328290.68</v>
      </c>
      <c r="Q30" s="15">
        <v>42677788.399999999</v>
      </c>
      <c r="R30" s="14"/>
    </row>
    <row r="31" spans="2:18" s="7" customFormat="1" ht="47.25" x14ac:dyDescent="0.25">
      <c r="B31" s="6" t="s">
        <v>117</v>
      </c>
      <c r="C31" s="6" t="s">
        <v>118</v>
      </c>
      <c r="D31" s="6" t="s">
        <v>117</v>
      </c>
      <c r="E31" s="6" t="s">
        <v>134</v>
      </c>
      <c r="F31" s="6" t="s">
        <v>135</v>
      </c>
      <c r="G31" s="6" t="s">
        <v>134</v>
      </c>
      <c r="H31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1" s="6" t="str">
        <f t="shared" si="3"/>
        <v>2710 19 421 0</v>
      </c>
      <c r="J31" s="6" t="s">
        <v>51</v>
      </c>
      <c r="K31" s="6">
        <v>1</v>
      </c>
      <c r="L31" s="15">
        <v>328500</v>
      </c>
      <c r="M31" s="15">
        <v>321889.01</v>
      </c>
      <c r="N31" s="15">
        <v>326001</v>
      </c>
      <c r="O31" s="15">
        <v>326001</v>
      </c>
      <c r="P31" s="15">
        <v>326001</v>
      </c>
      <c r="Q31" s="15">
        <v>127140390</v>
      </c>
      <c r="R31" s="14"/>
    </row>
    <row r="32" spans="2:18" s="7" customFormat="1" ht="47.25" x14ac:dyDescent="0.25">
      <c r="B32" s="6" t="s">
        <v>142</v>
      </c>
      <c r="C32" s="6" t="s">
        <v>143</v>
      </c>
      <c r="D32" s="6" t="s">
        <v>142</v>
      </c>
      <c r="E32" s="6" t="s">
        <v>134</v>
      </c>
      <c r="F32" s="6" t="s">
        <v>135</v>
      </c>
      <c r="G32" s="6" t="s">
        <v>134</v>
      </c>
      <c r="H32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2" s="6" t="str">
        <f t="shared" si="3"/>
        <v>2710 19 421 0</v>
      </c>
      <c r="J32" s="6" t="s">
        <v>51</v>
      </c>
      <c r="K32" s="6">
        <v>5</v>
      </c>
      <c r="L32" s="15">
        <v>328500</v>
      </c>
      <c r="M32" s="15">
        <v>321889.01</v>
      </c>
      <c r="N32" s="15">
        <v>326200</v>
      </c>
      <c r="O32" s="15">
        <v>326200</v>
      </c>
      <c r="P32" s="15">
        <v>326200</v>
      </c>
      <c r="Q32" s="15">
        <v>379548000</v>
      </c>
      <c r="R32" s="14"/>
    </row>
    <row r="33" spans="2:18" s="7" customFormat="1" ht="47.25" x14ac:dyDescent="0.25">
      <c r="B33" s="6" t="s">
        <v>144</v>
      </c>
      <c r="C33" s="6" t="s">
        <v>145</v>
      </c>
      <c r="D33" s="6" t="s">
        <v>126</v>
      </c>
      <c r="E33" s="6" t="s">
        <v>134</v>
      </c>
      <c r="F33" s="6" t="s">
        <v>135</v>
      </c>
      <c r="G33" s="6" t="s">
        <v>134</v>
      </c>
      <c r="H33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3" s="6" t="str">
        <f t="shared" si="3"/>
        <v>2710 19 421 0</v>
      </c>
      <c r="J33" s="6" t="s">
        <v>51</v>
      </c>
      <c r="K33" s="6">
        <v>3</v>
      </c>
      <c r="L33" s="15">
        <v>328500</v>
      </c>
      <c r="M33" s="15">
        <v>321889.01</v>
      </c>
      <c r="N33" s="15">
        <v>326500</v>
      </c>
      <c r="O33" s="15">
        <v>326500</v>
      </c>
      <c r="P33" s="15">
        <v>326500</v>
      </c>
      <c r="Q33" s="15">
        <v>148557500</v>
      </c>
      <c r="R33" s="14"/>
    </row>
    <row r="34" spans="2:18" s="7" customFormat="1" ht="47.25" x14ac:dyDescent="0.25">
      <c r="B34" s="6" t="s">
        <v>105</v>
      </c>
      <c r="C34" s="6" t="s">
        <v>106</v>
      </c>
      <c r="D34" s="6" t="s">
        <v>105</v>
      </c>
      <c r="E34" s="6" t="s">
        <v>134</v>
      </c>
      <c r="F34" s="6" t="s">
        <v>135</v>
      </c>
      <c r="G34" s="6" t="s">
        <v>134</v>
      </c>
      <c r="H34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4" s="6" t="str">
        <f t="shared" si="3"/>
        <v>2710 19 421 0</v>
      </c>
      <c r="J34" s="6" t="s">
        <v>21</v>
      </c>
      <c r="K34" s="6">
        <v>1</v>
      </c>
      <c r="L34" s="15">
        <v>324300</v>
      </c>
      <c r="M34" s="15">
        <v>324760</v>
      </c>
      <c r="N34" s="15">
        <v>324300</v>
      </c>
      <c r="O34" s="15">
        <v>324300</v>
      </c>
      <c r="P34" s="15">
        <v>324300</v>
      </c>
      <c r="Q34" s="15">
        <v>126477000</v>
      </c>
      <c r="R34" s="14"/>
    </row>
    <row r="35" spans="2:18" s="7" customFormat="1" ht="47.25" x14ac:dyDescent="0.25">
      <c r="B35" s="6" t="s">
        <v>117</v>
      </c>
      <c r="C35" s="6" t="s">
        <v>118</v>
      </c>
      <c r="D35" s="6" t="s">
        <v>117</v>
      </c>
      <c r="E35" s="6" t="s">
        <v>134</v>
      </c>
      <c r="F35" s="6" t="s">
        <v>135</v>
      </c>
      <c r="G35" s="6" t="s">
        <v>134</v>
      </c>
      <c r="H35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5" s="6" t="str">
        <f t="shared" si="3"/>
        <v>2710 19 421 0</v>
      </c>
      <c r="J35" s="6" t="s">
        <v>21</v>
      </c>
      <c r="K35" s="6">
        <v>5</v>
      </c>
      <c r="L35" s="15">
        <v>324300</v>
      </c>
      <c r="M35" s="15">
        <v>324760</v>
      </c>
      <c r="N35" s="15">
        <v>324200</v>
      </c>
      <c r="O35" s="15">
        <v>324200</v>
      </c>
      <c r="P35" s="15">
        <v>324200</v>
      </c>
      <c r="Q35" s="15">
        <v>548360800</v>
      </c>
      <c r="R35" s="14"/>
    </row>
    <row r="36" spans="2:18" s="7" customFormat="1" ht="47.25" x14ac:dyDescent="0.25">
      <c r="B36" s="6" t="s">
        <v>103</v>
      </c>
      <c r="C36" s="6" t="s">
        <v>104</v>
      </c>
      <c r="D36" s="6" t="s">
        <v>131</v>
      </c>
      <c r="E36" s="6" t="s">
        <v>134</v>
      </c>
      <c r="F36" s="6" t="s">
        <v>135</v>
      </c>
      <c r="G36" s="6" t="s">
        <v>134</v>
      </c>
      <c r="H36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6" s="6" t="str">
        <f t="shared" si="3"/>
        <v>2710 19 421 0</v>
      </c>
      <c r="J36" s="6" t="s">
        <v>21</v>
      </c>
      <c r="K36" s="6">
        <v>2</v>
      </c>
      <c r="L36" s="15">
        <v>324300</v>
      </c>
      <c r="M36" s="15">
        <v>324760</v>
      </c>
      <c r="N36" s="15">
        <v>324500</v>
      </c>
      <c r="O36" s="15">
        <v>324500</v>
      </c>
      <c r="P36" s="15">
        <v>324500</v>
      </c>
      <c r="Q36" s="15">
        <v>168740000</v>
      </c>
      <c r="R36" s="14"/>
    </row>
    <row r="37" spans="2:18" s="7" customFormat="1" ht="47.25" x14ac:dyDescent="0.25">
      <c r="B37" s="6" t="s">
        <v>105</v>
      </c>
      <c r="C37" s="6" t="s">
        <v>106</v>
      </c>
      <c r="D37" s="6" t="s">
        <v>166</v>
      </c>
      <c r="E37" s="6" t="s">
        <v>134</v>
      </c>
      <c r="F37" s="6" t="s">
        <v>135</v>
      </c>
      <c r="G37" s="6" t="s">
        <v>134</v>
      </c>
      <c r="H37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7" s="6" t="str">
        <f t="shared" si="3"/>
        <v>2710 19 421 0</v>
      </c>
      <c r="J37" s="6" t="s">
        <v>21</v>
      </c>
      <c r="K37" s="6">
        <v>1</v>
      </c>
      <c r="L37" s="15">
        <v>324300</v>
      </c>
      <c r="M37" s="15">
        <v>324760</v>
      </c>
      <c r="N37" s="15">
        <v>324500</v>
      </c>
      <c r="O37" s="15">
        <v>324500</v>
      </c>
      <c r="P37" s="15">
        <v>324500</v>
      </c>
      <c r="Q37" s="15">
        <v>84370000</v>
      </c>
      <c r="R37" s="14"/>
    </row>
    <row r="38" spans="2:18" s="7" customFormat="1" ht="47.25" x14ac:dyDescent="0.25">
      <c r="B38" s="6" t="s">
        <v>103</v>
      </c>
      <c r="C38" s="6" t="s">
        <v>104</v>
      </c>
      <c r="D38" s="6" t="s">
        <v>122</v>
      </c>
      <c r="E38" s="6" t="s">
        <v>134</v>
      </c>
      <c r="F38" s="6" t="s">
        <v>135</v>
      </c>
      <c r="G38" s="6" t="s">
        <v>134</v>
      </c>
      <c r="H38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8" s="6" t="str">
        <f t="shared" si="3"/>
        <v>2710 19 421 0</v>
      </c>
      <c r="J38" s="6" t="s">
        <v>51</v>
      </c>
      <c r="K38" s="6">
        <v>1</v>
      </c>
      <c r="L38" s="15">
        <v>328500</v>
      </c>
      <c r="M38" s="15">
        <v>321889.01</v>
      </c>
      <c r="N38" s="15">
        <v>322500</v>
      </c>
      <c r="O38" s="15">
        <v>322500</v>
      </c>
      <c r="P38" s="15">
        <v>322500</v>
      </c>
      <c r="Q38" s="15">
        <v>125775000</v>
      </c>
      <c r="R38" s="14"/>
    </row>
    <row r="39" spans="2:18" s="7" customFormat="1" ht="47.25" x14ac:dyDescent="0.25">
      <c r="B39" s="6" t="s">
        <v>103</v>
      </c>
      <c r="C39" s="6" t="s">
        <v>104</v>
      </c>
      <c r="D39" s="6" t="s">
        <v>131</v>
      </c>
      <c r="E39" s="6" t="s">
        <v>134</v>
      </c>
      <c r="F39" s="6" t="s">
        <v>135</v>
      </c>
      <c r="G39" s="6" t="s">
        <v>134</v>
      </c>
      <c r="H39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9" s="6" t="str">
        <f t="shared" si="3"/>
        <v>2710 19 421 0</v>
      </c>
      <c r="J39" s="6" t="s">
        <v>51</v>
      </c>
      <c r="K39" s="6">
        <v>4</v>
      </c>
      <c r="L39" s="15">
        <v>328500</v>
      </c>
      <c r="M39" s="15">
        <v>321889.01</v>
      </c>
      <c r="N39" s="15">
        <v>322500</v>
      </c>
      <c r="O39" s="15">
        <v>322500</v>
      </c>
      <c r="P39" s="15">
        <v>322500</v>
      </c>
      <c r="Q39" s="15">
        <v>503100000</v>
      </c>
      <c r="R39" s="14"/>
    </row>
    <row r="40" spans="2:18" s="7" customFormat="1" ht="47.25" x14ac:dyDescent="0.25">
      <c r="B40" s="6" t="s">
        <v>140</v>
      </c>
      <c r="C40" s="6" t="s">
        <v>141</v>
      </c>
      <c r="D40" s="6" t="s">
        <v>121</v>
      </c>
      <c r="E40" s="6" t="s">
        <v>134</v>
      </c>
      <c r="F40" s="6" t="s">
        <v>135</v>
      </c>
      <c r="G40" s="6" t="s">
        <v>134</v>
      </c>
      <c r="H40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0" s="6" t="str">
        <f t="shared" si="3"/>
        <v>2710 19 421 0</v>
      </c>
      <c r="J40" s="6" t="s">
        <v>51</v>
      </c>
      <c r="K40" s="6">
        <v>1</v>
      </c>
      <c r="L40" s="15">
        <v>328500</v>
      </c>
      <c r="M40" s="15">
        <v>321889.01</v>
      </c>
      <c r="N40" s="15">
        <v>321889.01</v>
      </c>
      <c r="O40" s="15">
        <v>321889.01</v>
      </c>
      <c r="P40" s="15">
        <v>321889.01</v>
      </c>
      <c r="Q40" s="15">
        <v>125536713.90000001</v>
      </c>
      <c r="R40" s="14"/>
    </row>
    <row r="41" spans="2:18" s="7" customFormat="1" ht="47.25" x14ac:dyDescent="0.25">
      <c r="B41" s="6" t="s">
        <v>160</v>
      </c>
      <c r="C41" s="6" t="s">
        <v>161</v>
      </c>
      <c r="D41" s="6" t="s">
        <v>167</v>
      </c>
      <c r="E41" s="6" t="s">
        <v>164</v>
      </c>
      <c r="F41" s="6" t="s">
        <v>165</v>
      </c>
      <c r="G41" s="6" t="s">
        <v>164</v>
      </c>
      <c r="H41" s="6" t="str">
        <f t="shared" si="2"/>
        <v>jumsaq bidai 3 klass, tabigat 750 gl, EXW/пшеница мягкая 3 класса, натура 750 гл, EXW</v>
      </c>
      <c r="I41" s="6" t="str">
        <f t="shared" si="3"/>
        <v>1001 19 000 0</v>
      </c>
      <c r="J41" s="6" t="s">
        <v>69</v>
      </c>
      <c r="K41" s="6">
        <v>1</v>
      </c>
      <c r="L41" s="15">
        <v>103000</v>
      </c>
      <c r="M41" s="15">
        <v>103000</v>
      </c>
      <c r="N41" s="15">
        <v>103000</v>
      </c>
      <c r="O41" s="15">
        <v>103000</v>
      </c>
      <c r="P41" s="15">
        <v>103000</v>
      </c>
      <c r="Q41" s="15">
        <v>103000000</v>
      </c>
      <c r="R41" s="14"/>
    </row>
    <row r="42" spans="2:18" s="7" customFormat="1" ht="47.25" x14ac:dyDescent="0.25">
      <c r="B42" s="6" t="s">
        <v>158</v>
      </c>
      <c r="C42" s="6" t="s">
        <v>159</v>
      </c>
      <c r="D42" s="6" t="s">
        <v>127</v>
      </c>
      <c r="E42" s="6" t="s">
        <v>164</v>
      </c>
      <c r="F42" s="6" t="s">
        <v>165</v>
      </c>
      <c r="G42" s="6" t="s">
        <v>164</v>
      </c>
      <c r="H42" s="6" t="str">
        <f t="shared" si="2"/>
        <v>jumsaq bidai 3 klass, tabigat 750 gl, EXW/пшеница мягкая 3 класса, натура 750 гл, EXW</v>
      </c>
      <c r="I42" s="6" t="str">
        <f t="shared" si="3"/>
        <v>1001 19 000 0</v>
      </c>
      <c r="J42" s="6" t="s">
        <v>69</v>
      </c>
      <c r="K42" s="6">
        <v>1</v>
      </c>
      <c r="L42" s="15">
        <v>103000</v>
      </c>
      <c r="M42" s="15">
        <v>103000</v>
      </c>
      <c r="N42" s="15">
        <v>103000</v>
      </c>
      <c r="O42" s="15">
        <v>103000</v>
      </c>
      <c r="P42" s="15">
        <v>103000</v>
      </c>
      <c r="Q42" s="15">
        <v>346080000</v>
      </c>
      <c r="R42" s="14"/>
    </row>
    <row r="43" spans="2:18" s="7" customFormat="1" ht="31.5" x14ac:dyDescent="0.25">
      <c r="B43" s="6" t="s">
        <v>154</v>
      </c>
      <c r="C43" s="6" t="s">
        <v>155</v>
      </c>
      <c r="D43" s="6" t="s">
        <v>98</v>
      </c>
      <c r="E43" s="6" t="s">
        <v>96</v>
      </c>
      <c r="F43" s="6" t="s">
        <v>97</v>
      </c>
      <c r="G43" s="6" t="s">
        <v>83</v>
      </c>
      <c r="H43" s="6" t="str">
        <f t="shared" ref="H43:H45" si="4">VLOOKUP(J43,Товар,2,FALSE)</f>
        <v>aq qant, EXW jetkizy sharttary/сахар белый, условия поставки EXW</v>
      </c>
      <c r="I43" s="6">
        <f t="shared" ref="I43:I45" si="5">VLOOKUP(J43,Товар,3,FALSE)</f>
        <v>1701</v>
      </c>
      <c r="J43" s="6" t="s">
        <v>30</v>
      </c>
      <c r="K43" s="6">
        <v>1</v>
      </c>
      <c r="L43" s="15">
        <v>420000</v>
      </c>
      <c r="M43" s="15">
        <v>420000</v>
      </c>
      <c r="N43" s="15">
        <v>420000</v>
      </c>
      <c r="O43" s="15">
        <v>420000</v>
      </c>
      <c r="P43" s="15">
        <v>420000</v>
      </c>
      <c r="Q43" s="15">
        <v>28560000</v>
      </c>
      <c r="R43" s="14"/>
    </row>
    <row r="44" spans="2:18" s="7" customFormat="1" ht="31.5" x14ac:dyDescent="0.25">
      <c r="B44" s="6" t="s">
        <v>119</v>
      </c>
      <c r="C44" s="6" t="s">
        <v>120</v>
      </c>
      <c r="D44" s="6" t="s">
        <v>98</v>
      </c>
      <c r="E44" s="6" t="s">
        <v>96</v>
      </c>
      <c r="F44" s="6" t="s">
        <v>97</v>
      </c>
      <c r="G44" s="6" t="s">
        <v>83</v>
      </c>
      <c r="H44" s="6" t="str">
        <f t="shared" si="4"/>
        <v>aq qant, EXW jetkizy sharttary/сахар белый, условия поставки EXW</v>
      </c>
      <c r="I44" s="6">
        <f t="shared" si="5"/>
        <v>1701</v>
      </c>
      <c r="J44" s="6" t="s">
        <v>30</v>
      </c>
      <c r="K44" s="6">
        <v>1</v>
      </c>
      <c r="L44" s="15">
        <v>420000</v>
      </c>
      <c r="M44" s="15">
        <v>420000</v>
      </c>
      <c r="N44" s="15">
        <v>420000</v>
      </c>
      <c r="O44" s="15">
        <v>420000</v>
      </c>
      <c r="P44" s="15">
        <v>420000</v>
      </c>
      <c r="Q44" s="15">
        <v>114240000</v>
      </c>
      <c r="R44" s="14"/>
    </row>
    <row r="45" spans="2:18" s="7" customFormat="1" ht="31.5" x14ac:dyDescent="0.25">
      <c r="B45" s="6" t="s">
        <v>156</v>
      </c>
      <c r="C45" s="6" t="s">
        <v>157</v>
      </c>
      <c r="D45" s="6" t="s">
        <v>98</v>
      </c>
      <c r="E45" s="6" t="s">
        <v>96</v>
      </c>
      <c r="F45" s="6" t="s">
        <v>97</v>
      </c>
      <c r="G45" s="6" t="s">
        <v>83</v>
      </c>
      <c r="H45" s="6" t="str">
        <f t="shared" si="4"/>
        <v>aq qant, EXW jetkizy sharttary/сахар белый, условия поставки EXW</v>
      </c>
      <c r="I45" s="6">
        <f t="shared" si="5"/>
        <v>1701</v>
      </c>
      <c r="J45" s="6" t="s">
        <v>30</v>
      </c>
      <c r="K45" s="6">
        <v>1</v>
      </c>
      <c r="L45" s="15">
        <v>420000</v>
      </c>
      <c r="M45" s="15">
        <v>420000</v>
      </c>
      <c r="N45" s="15">
        <v>420000</v>
      </c>
      <c r="O45" s="15">
        <v>420000</v>
      </c>
      <c r="P45" s="15">
        <v>420000</v>
      </c>
      <c r="Q45" s="15">
        <v>28560000</v>
      </c>
      <c r="R45" s="14"/>
    </row>
    <row r="46" spans="2:18" ht="18.75" customHeight="1" x14ac:dyDescent="0.25">
      <c r="B46" s="1"/>
      <c r="C46" s="1"/>
      <c r="D46" s="1"/>
      <c r="E46" s="1"/>
      <c r="F46" s="1"/>
      <c r="G46" s="1"/>
      <c r="H46" s="17"/>
      <c r="I46" s="18"/>
      <c r="J46" s="18"/>
      <c r="K46" s="18"/>
      <c r="L46" s="18"/>
      <c r="M46" s="18"/>
      <c r="N46" s="18"/>
      <c r="O46" s="18"/>
      <c r="P46" s="19"/>
      <c r="Q46" s="2">
        <f>SUM(Q5:Q45)</f>
        <v>5238553464.25</v>
      </c>
    </row>
    <row r="47" spans="2:18" x14ac:dyDescent="0.25">
      <c r="Q47" s="4"/>
    </row>
    <row r="48" spans="2:18" x14ac:dyDescent="0.25">
      <c r="Q48" s="4"/>
    </row>
    <row r="51" spans="11:11" x14ac:dyDescent="0.25">
      <c r="K51" s="12"/>
    </row>
    <row r="75" spans="8:8" x14ac:dyDescent="0.25">
      <c r="H75" s="3" t="s">
        <v>17</v>
      </c>
    </row>
  </sheetData>
  <autoFilter ref="A4:Q46" xr:uid="{E8B2D6B2-001F-45E1-81ED-F66B5398CB4D}"/>
  <mergeCells count="2">
    <mergeCell ref="B3:Q3"/>
    <mergeCell ref="H46:P4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topLeftCell="A19" workbookViewId="0">
      <selection activeCell="C33" sqref="C33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94</v>
      </c>
      <c r="C23" s="5" t="s">
        <v>95</v>
      </c>
      <c r="D23" s="13">
        <v>1701</v>
      </c>
    </row>
    <row r="24" spans="2:4" x14ac:dyDescent="0.25">
      <c r="B24" s="5" t="s">
        <v>99</v>
      </c>
      <c r="C24" s="5" t="s">
        <v>100</v>
      </c>
      <c r="D24" s="13" t="s">
        <v>61</v>
      </c>
    </row>
    <row r="25" spans="2:4" x14ac:dyDescent="0.25">
      <c r="B25" s="5"/>
      <c r="C25" s="5"/>
      <c r="D25" s="13"/>
    </row>
    <row r="26" spans="2:4" x14ac:dyDescent="0.25">
      <c r="B26" s="5"/>
      <c r="C26" s="5"/>
      <c r="D26" s="13"/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64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64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12.06.2026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2026-06-15T10:01:37Z</dcterms:modified>
</cp:coreProperties>
</file>