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1 Ноябрь\"/>
    </mc:Choice>
  </mc:AlternateContent>
  <xr:revisionPtr revIDLastSave="0" documentId="13_ncr:1_{9F0AFD39-F0D9-49CD-B611-CFB590283B1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'!$A$4:$Q$22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Q22" i="3" l="1"/>
  <c r="V52" i="4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<sst xmlns="http://schemas.openxmlformats.org/spreadsheetml/2006/main" count="556" uniqueCount="131">
  <si>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</si>
  <si>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</si>
  <si>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</si>
  <si>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</si>
  <si>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</si>
  <si>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</si>
  <si>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</si>
  <si>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</si>
  <si>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</si>
  <si>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</si>
  <si>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</si>
  <si>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</si>
  <si>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</si>
  <si>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</si>
  <si>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</si>
  <si>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</si>
  <si>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</si>
  <si>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</si>
  <si>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</si>
  <si>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</si>
  <si>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</si>
  <si>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</si>
  <si>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</si>
  <si>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</si>
  <si>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</si>
  <si>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</si>
  <si>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</si>
  <si>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</si>
  <si>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</si>
  <si>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</si>
  <si>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</si>
  <si>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</si>
  <si>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</si>
  <si>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</si>
  <si>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</si>
  <si>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</si>
  <si>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</si>
  <si>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</si>
  <si>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</si>
  <si>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</si>
  <si>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</si>
  <si>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</si>
  <si>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</si>
  <si>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</si>
  <si>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</si>
  <si>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</si>
  <si>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</si>
  <si>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</si>
  <si>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</si>
  <si>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</si>
  <si>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</si>
  <si>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</si>
  <si>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</si>
  <si>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</si>
  <si>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</si>
  <si>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</si>
  <si>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</si>
  <si>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</si>
  <si>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</si>
  <si>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</si>
  <si>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</si>
  <si>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</si>
  <si>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</si>
  <si>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</si>
  <si>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</si>
  <si>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</si>
  <si>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</si>
  <si>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</si>
  <si>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</si>
  <si>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</si>
  <si>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</si>
  <si>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</si>
  <si>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</si>
  <si>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</si>
  <si>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</si>
  <si>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</si>
  <si>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</si>
  <si>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</si>
  <si>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</si>
  <si>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</si>
  <si>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</si>
  <si>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</si>
  <si>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</si>
  <si>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</si>
  <si>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</si>
  <si>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</si>
  <si>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</si>
  <si>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</si>
  <si>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</si>
  <si>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</si>
  <si>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</si>
  <si>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</si>
  <si>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ИП Дарбаев Кобентай Каиркенович</t>
  </si>
  <si>
    <t>610509301220</t>
  </si>
  <si>
    <t>ТОО "Коксуский сахарный завод"</t>
  </si>
  <si>
    <t>150240026911</t>
  </si>
  <si>
    <t>САУДА-САТТЫҚ НӘТИЖЕЛЕРІ / ИТОГИ ТОРГОВ  
05.11.2025</t>
  </si>
  <si>
    <t>DEDF4TO</t>
  </si>
  <si>
    <t>UWDFCEB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</si>
  <si>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</si>
  <si>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aq qant, Atyray st. FCA (stansia kody 661705)/сахар белый, FCA ст. Атырау (код станции 661705)</t>
  </si>
  <si>
    <t>2710 12 413 0</t>
  </si>
  <si>
    <t>2710 19 424 0</t>
  </si>
  <si>
    <t>ТОО "PETROPRIME"</t>
  </si>
  <si>
    <t>ТОО «KAZ Oil Service»</t>
  </si>
  <si>
    <t>ТОО "Тараз- Петрол- Сервис"</t>
  </si>
  <si>
    <t>ТОО "Тараз-Мунай ЛТД"</t>
  </si>
  <si>
    <t>ИП Исина А.Б.</t>
  </si>
  <si>
    <t>ИП АЛГЫС</t>
  </si>
  <si>
    <t>ИП ДОСКАЛИЕВА А.К.</t>
  </si>
  <si>
    <t>081040013860</t>
  </si>
  <si>
    <t>150140023785</t>
  </si>
  <si>
    <t>630911301626</t>
  </si>
  <si>
    <t>011040010040</t>
  </si>
  <si>
    <t>150340023316</t>
  </si>
  <si>
    <t>660516301694</t>
  </si>
  <si>
    <t>011040010104</t>
  </si>
  <si>
    <t>621110401996</t>
  </si>
  <si>
    <t>890417301009</t>
  </si>
  <si>
    <t>181040023720</t>
  </si>
  <si>
    <t>600307301607</t>
  </si>
  <si>
    <t>800813403088</t>
  </si>
  <si>
    <t>ТОО "OilClub Management"</t>
  </si>
  <si>
    <t>ТОО "Адалант777"</t>
  </si>
  <si>
    <t>Брокер Стандарт Плюс ТОО</t>
  </si>
  <si>
    <t>ТОО "Олжа брокер"</t>
  </si>
  <si>
    <t>AMKO GROUP ТОО</t>
  </si>
  <si>
    <t>FB Capital ТОО</t>
  </si>
  <si>
    <t>Актор НС ТОО</t>
  </si>
  <si>
    <t>231240026921</t>
  </si>
  <si>
    <t>231140035441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</si>
</sst>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Q22"/>
  <sheetViews>
    <sheetView tabSelected="1" topLeftCell="F13" zoomScale="70" zoomScaleNormal="70" workbookViewId="0">
      <selection activeCell="N33" sqref="N33"/>
    </sheetView>
  </sheetViews>
  <sheetFormatPr defaultRowHeight="15" x14ac:dyDescent="0.25"/>
  <cols>
    <col min="1" max="1" width="1.7109375" style="1" customWidth="1"/>
    <col min="2" max="2" width="26.42578125" style="7" customWidth="1"/>
    <col min="3" max="3" width="25.7109375" style="1" customWidth="1"/>
    <col min="4" max="4" width="23.42578125" style="7" customWidth="1"/>
    <col min="5" max="5" width="23.140625" style="7" customWidth="1"/>
    <col min="6" max="6" width="19.140625" style="1" customWidth="1"/>
    <col min="7" max="7" width="23.140625" style="7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6384" width="9.140625" style="1"/>
  </cols>
  <sheetData>
    <row r="2" spans="2:17" x14ac:dyDescent="0.25">
      <c r="Q2" s="1" t="s">
        <v>11</v>
      </c>
    </row>
    <row r="3" spans="2:17" ht="39" customHeight="1" x14ac:dyDescent="0.25">
      <c r="B3" s="27" t="s">
        <v>96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2:17" s="2" customFormat="1" ht="85.5" x14ac:dyDescent="0.25">
      <c r="B4" s="13" t="s">
        <v>0</v>
      </c>
      <c r="C4" s="13" t="s">
        <v>87</v>
      </c>
      <c r="D4" s="13" t="s">
        <v>86</v>
      </c>
      <c r="E4" s="13" t="s">
        <v>1</v>
      </c>
      <c r="F4" s="13" t="s">
        <v>88</v>
      </c>
      <c r="G4" s="13" t="s">
        <v>89</v>
      </c>
      <c r="H4" s="13" t="s">
        <v>2</v>
      </c>
      <c r="I4" s="13" t="s">
        <v>91</v>
      </c>
      <c r="J4" s="13" t="s">
        <v>3</v>
      </c>
      <c r="K4" s="13" t="s">
        <v>4</v>
      </c>
      <c r="L4" s="13" t="s">
        <v>9</v>
      </c>
      <c r="M4" s="13" t="s">
        <v>10</v>
      </c>
      <c r="N4" s="13" t="s">
        <v>7</v>
      </c>
      <c r="O4" s="13" t="s">
        <v>6</v>
      </c>
      <c r="P4" s="13" t="s">
        <v>5</v>
      </c>
      <c r="Q4" s="13" t="s">
        <v>90</v>
      </c>
    </row>
    <row r="5" spans="2:17" s="22" customFormat="1" ht="45" x14ac:dyDescent="0.25">
      <c r="B5" s="12" t="s">
        <v>103</v>
      </c>
      <c r="C5" s="14" t="s">
        <v>110</v>
      </c>
      <c r="D5" s="12" t="s">
        <v>122</v>
      </c>
      <c r="E5" s="12" t="s">
        <v>83</v>
      </c>
      <c r="F5" s="14" t="s">
        <v>129</v>
      </c>
      <c r="G5" s="12" t="s">
        <v>83</v>
      </c>
      <c r="H5" s="8" t="s">
        <v>34</v>
      </c>
      <c r="I5" s="23" t="s">
        <v>101</v>
      </c>
      <c r="J5" s="9" t="s">
        <v>18</v>
      </c>
      <c r="K5" s="15">
        <v>1</v>
      </c>
      <c r="L5" s="10">
        <v>246661.17</v>
      </c>
      <c r="M5" s="10">
        <v>246661.17</v>
      </c>
      <c r="N5" s="10">
        <v>246661.17</v>
      </c>
      <c r="O5" s="10">
        <v>246661.17</v>
      </c>
      <c r="P5" s="10">
        <v>246661.17</v>
      </c>
      <c r="Q5" s="25">
        <v>16032976.050000001</v>
      </c>
    </row>
    <row r="6" spans="2:17" s="22" customFormat="1" ht="45" x14ac:dyDescent="0.25">
      <c r="B6" s="12" t="s">
        <v>104</v>
      </c>
      <c r="C6" s="14" t="s">
        <v>111</v>
      </c>
      <c r="D6" s="12" t="s">
        <v>123</v>
      </c>
      <c r="E6" s="12" t="s">
        <v>83</v>
      </c>
      <c r="F6" s="14" t="s">
        <v>129</v>
      </c>
      <c r="G6" s="12" t="s">
        <v>83</v>
      </c>
      <c r="H6" s="8" t="s">
        <v>36</v>
      </c>
      <c r="I6" s="23" t="s">
        <v>101</v>
      </c>
      <c r="J6" s="9" t="s">
        <v>20</v>
      </c>
      <c r="K6" s="15">
        <v>1</v>
      </c>
      <c r="L6" s="10">
        <v>265000</v>
      </c>
      <c r="M6" s="10">
        <v>269587.15999999997</v>
      </c>
      <c r="N6" s="10">
        <v>269587.15999999997</v>
      </c>
      <c r="O6" s="10">
        <v>269587.15999999997</v>
      </c>
      <c r="P6" s="10">
        <v>269587.15999999997</v>
      </c>
      <c r="Q6" s="25">
        <v>70092661.599999994</v>
      </c>
    </row>
    <row r="7" spans="2:17" s="22" customFormat="1" ht="45" x14ac:dyDescent="0.25">
      <c r="B7" s="17" t="s">
        <v>57</v>
      </c>
      <c r="C7" s="18" t="s">
        <v>112</v>
      </c>
      <c r="D7" s="17" t="s">
        <v>124</v>
      </c>
      <c r="E7" s="17" t="s">
        <v>83</v>
      </c>
      <c r="F7" s="18" t="s">
        <v>129</v>
      </c>
      <c r="G7" s="17" t="s">
        <v>83</v>
      </c>
      <c r="H7" s="19" t="s">
        <v>36</v>
      </c>
      <c r="I7" s="24" t="s">
        <v>101</v>
      </c>
      <c r="J7" s="20" t="s">
        <v>20</v>
      </c>
      <c r="K7" s="15">
        <v>4</v>
      </c>
      <c r="L7" s="21">
        <v>265000</v>
      </c>
      <c r="M7" s="21">
        <v>269587.15999999997</v>
      </c>
      <c r="N7" s="21">
        <v>269587.15999999997</v>
      </c>
      <c r="O7" s="21">
        <v>269587.15999999997</v>
      </c>
      <c r="P7" s="21">
        <v>269587.15999999997</v>
      </c>
      <c r="Q7" s="26">
        <v>175231654</v>
      </c>
    </row>
    <row r="8" spans="2:17" s="22" customFormat="1" ht="45" x14ac:dyDescent="0.25">
      <c r="B8" s="17" t="s">
        <v>105</v>
      </c>
      <c r="C8" s="18" t="s">
        <v>113</v>
      </c>
      <c r="D8" s="17" t="s">
        <v>125</v>
      </c>
      <c r="E8" s="17" t="s">
        <v>83</v>
      </c>
      <c r="F8" s="18" t="s">
        <v>129</v>
      </c>
      <c r="G8" s="17" t="s">
        <v>83</v>
      </c>
      <c r="H8" s="19" t="s">
        <v>36</v>
      </c>
      <c r="I8" s="24" t="s">
        <v>101</v>
      </c>
      <c r="J8" s="20" t="s">
        <v>20</v>
      </c>
      <c r="K8" s="15">
        <v>2</v>
      </c>
      <c r="L8" s="21">
        <v>265000</v>
      </c>
      <c r="M8" s="21">
        <v>269587.15999999997</v>
      </c>
      <c r="N8" s="21">
        <v>269587.15999999997</v>
      </c>
      <c r="O8" s="21">
        <v>269587.15999999997</v>
      </c>
      <c r="P8" s="21">
        <v>269587.15999999997</v>
      </c>
      <c r="Q8" s="26">
        <v>87615827</v>
      </c>
    </row>
    <row r="9" spans="2:17" s="22" customFormat="1" ht="45" x14ac:dyDescent="0.25">
      <c r="B9" s="12" t="s">
        <v>54</v>
      </c>
      <c r="C9" s="14" t="s">
        <v>114</v>
      </c>
      <c r="D9" s="12" t="s">
        <v>125</v>
      </c>
      <c r="E9" s="12" t="s">
        <v>83</v>
      </c>
      <c r="F9" s="14" t="s">
        <v>129</v>
      </c>
      <c r="G9" s="12" t="s">
        <v>83</v>
      </c>
      <c r="H9" s="8" t="s">
        <v>36</v>
      </c>
      <c r="I9" s="23" t="s">
        <v>101</v>
      </c>
      <c r="J9" s="9" t="s">
        <v>20</v>
      </c>
      <c r="K9" s="15">
        <v>1</v>
      </c>
      <c r="L9" s="10">
        <v>265000</v>
      </c>
      <c r="M9" s="10">
        <v>269587.15999999997</v>
      </c>
      <c r="N9" s="10">
        <v>269587.15999999997</v>
      </c>
      <c r="O9" s="10">
        <v>269587.15999999997</v>
      </c>
      <c r="P9" s="10">
        <v>269587.15999999997</v>
      </c>
      <c r="Q9" s="25">
        <v>87615827</v>
      </c>
    </row>
    <row r="10" spans="2:17" s="22" customFormat="1" ht="60" x14ac:dyDescent="0.25">
      <c r="B10" s="12" t="s">
        <v>105</v>
      </c>
      <c r="C10" s="14" t="s">
        <v>113</v>
      </c>
      <c r="D10" s="12" t="s">
        <v>125</v>
      </c>
      <c r="E10" s="12" t="s">
        <v>83</v>
      </c>
      <c r="F10" s="14" t="s">
        <v>129</v>
      </c>
      <c r="G10" s="12" t="s">
        <v>83</v>
      </c>
      <c r="H10" s="8" t="s">
        <v>99</v>
      </c>
      <c r="I10" s="23" t="s">
        <v>102</v>
      </c>
      <c r="J10" s="9" t="s">
        <v>97</v>
      </c>
      <c r="K10" s="15">
        <v>1</v>
      </c>
      <c r="L10" s="10">
        <v>340598.16</v>
      </c>
      <c r="M10" s="10">
        <v>340598.16</v>
      </c>
      <c r="N10" s="10">
        <v>340598.16</v>
      </c>
      <c r="O10" s="10">
        <v>340598.16</v>
      </c>
      <c r="P10" s="10">
        <v>340598.16</v>
      </c>
      <c r="Q10" s="25">
        <v>88555521.599999994</v>
      </c>
    </row>
    <row r="11" spans="2:17" s="22" customFormat="1" ht="60" x14ac:dyDescent="0.25">
      <c r="B11" s="12" t="s">
        <v>54</v>
      </c>
      <c r="C11" s="14" t="s">
        <v>114</v>
      </c>
      <c r="D11" s="12" t="s">
        <v>125</v>
      </c>
      <c r="E11" s="12" t="s">
        <v>83</v>
      </c>
      <c r="F11" s="14" t="s">
        <v>129</v>
      </c>
      <c r="G11" s="12" t="s">
        <v>83</v>
      </c>
      <c r="H11" s="8" t="s">
        <v>99</v>
      </c>
      <c r="I11" s="23" t="s">
        <v>102</v>
      </c>
      <c r="J11" s="9" t="s">
        <v>97</v>
      </c>
      <c r="K11" s="15">
        <v>2</v>
      </c>
      <c r="L11" s="10">
        <v>340598.16</v>
      </c>
      <c r="M11" s="10">
        <v>340598.16</v>
      </c>
      <c r="N11" s="10">
        <v>340598.16</v>
      </c>
      <c r="O11" s="10">
        <v>340598.16</v>
      </c>
      <c r="P11" s="10">
        <v>340598.16</v>
      </c>
      <c r="Q11" s="25">
        <v>88555521.599999994</v>
      </c>
    </row>
    <row r="12" spans="2:17" s="22" customFormat="1" ht="60" x14ac:dyDescent="0.25">
      <c r="B12" s="12" t="s">
        <v>103</v>
      </c>
      <c r="C12" s="14" t="s">
        <v>110</v>
      </c>
      <c r="D12" s="12" t="s">
        <v>122</v>
      </c>
      <c r="E12" s="12" t="s">
        <v>83</v>
      </c>
      <c r="F12" s="14" t="s">
        <v>129</v>
      </c>
      <c r="G12" s="12" t="s">
        <v>83</v>
      </c>
      <c r="H12" s="8" t="s">
        <v>99</v>
      </c>
      <c r="I12" s="23" t="s">
        <v>102</v>
      </c>
      <c r="J12" s="9" t="s">
        <v>97</v>
      </c>
      <c r="K12" s="15">
        <v>1</v>
      </c>
      <c r="L12" s="10">
        <v>340598.16</v>
      </c>
      <c r="M12" s="10">
        <v>340598.16</v>
      </c>
      <c r="N12" s="10">
        <v>340598.16</v>
      </c>
      <c r="O12" s="10">
        <v>340598.16</v>
      </c>
      <c r="P12" s="10">
        <v>340598.16</v>
      </c>
      <c r="Q12" s="25">
        <v>22138880.399999999</v>
      </c>
    </row>
    <row r="13" spans="2:17" s="22" customFormat="1" ht="45" x14ac:dyDescent="0.25">
      <c r="B13" s="12" t="s">
        <v>62</v>
      </c>
      <c r="C13" s="14" t="s">
        <v>115</v>
      </c>
      <c r="D13" s="12" t="s">
        <v>123</v>
      </c>
      <c r="E13" s="12" t="s">
        <v>83</v>
      </c>
      <c r="F13" s="14" t="s">
        <v>129</v>
      </c>
      <c r="G13" s="12" t="s">
        <v>83</v>
      </c>
      <c r="H13" s="8" t="s">
        <v>36</v>
      </c>
      <c r="I13" s="23" t="s">
        <v>101</v>
      </c>
      <c r="J13" s="9" t="s">
        <v>20</v>
      </c>
      <c r="K13" s="15">
        <v>1</v>
      </c>
      <c r="L13" s="10">
        <v>265000</v>
      </c>
      <c r="M13" s="10">
        <v>269587.15999999997</v>
      </c>
      <c r="N13" s="10">
        <v>265000</v>
      </c>
      <c r="O13" s="10">
        <v>265000</v>
      </c>
      <c r="P13" s="10">
        <v>265000</v>
      </c>
      <c r="Q13" s="25">
        <v>34450000</v>
      </c>
    </row>
    <row r="14" spans="2:17" s="22" customFormat="1" ht="45" x14ac:dyDescent="0.25">
      <c r="B14" s="12" t="s">
        <v>62</v>
      </c>
      <c r="C14" s="14" t="s">
        <v>115</v>
      </c>
      <c r="D14" s="12" t="s">
        <v>124</v>
      </c>
      <c r="E14" s="12" t="s">
        <v>83</v>
      </c>
      <c r="F14" s="14" t="s">
        <v>129</v>
      </c>
      <c r="G14" s="12" t="s">
        <v>83</v>
      </c>
      <c r="H14" s="8" t="s">
        <v>36</v>
      </c>
      <c r="I14" s="23" t="s">
        <v>101</v>
      </c>
      <c r="J14" s="9" t="s">
        <v>20</v>
      </c>
      <c r="K14" s="15">
        <v>1</v>
      </c>
      <c r="L14" s="10">
        <v>265000</v>
      </c>
      <c r="M14" s="10">
        <v>269587.15999999997</v>
      </c>
      <c r="N14" s="10">
        <v>269587.15999999997</v>
      </c>
      <c r="O14" s="10">
        <v>269587.15999999997</v>
      </c>
      <c r="P14" s="10">
        <v>269587.15999999997</v>
      </c>
      <c r="Q14" s="25">
        <v>35046330.799999997</v>
      </c>
    </row>
    <row r="15" spans="2:17" s="22" customFormat="1" ht="45" x14ac:dyDescent="0.25">
      <c r="B15" s="12" t="s">
        <v>106</v>
      </c>
      <c r="C15" s="14" t="s">
        <v>116</v>
      </c>
      <c r="D15" s="12" t="s">
        <v>124</v>
      </c>
      <c r="E15" s="12" t="s">
        <v>83</v>
      </c>
      <c r="F15" s="14" t="s">
        <v>129</v>
      </c>
      <c r="G15" s="12" t="s">
        <v>83</v>
      </c>
      <c r="H15" s="8" t="s">
        <v>36</v>
      </c>
      <c r="I15" s="23" t="s">
        <v>101</v>
      </c>
      <c r="J15" s="9" t="s">
        <v>20</v>
      </c>
      <c r="K15" s="15">
        <v>1</v>
      </c>
      <c r="L15" s="10">
        <v>265000</v>
      </c>
      <c r="M15" s="10">
        <v>269587.15999999997</v>
      </c>
      <c r="N15" s="10">
        <v>269587.15999999997</v>
      </c>
      <c r="O15" s="10">
        <v>269587.15999999997</v>
      </c>
      <c r="P15" s="10">
        <v>269587.15999999997</v>
      </c>
      <c r="Q15" s="25">
        <v>17523165.399999999</v>
      </c>
    </row>
    <row r="16" spans="2:17" s="22" customFormat="1" ht="30" x14ac:dyDescent="0.25">
      <c r="B16" s="12" t="s">
        <v>92</v>
      </c>
      <c r="C16" s="14" t="s">
        <v>93</v>
      </c>
      <c r="D16" s="12" t="s">
        <v>126</v>
      </c>
      <c r="E16" s="12" t="s">
        <v>94</v>
      </c>
      <c r="F16" s="14" t="s">
        <v>95</v>
      </c>
      <c r="G16" s="12" t="s">
        <v>127</v>
      </c>
      <c r="H16" s="8" t="s">
        <v>17</v>
      </c>
      <c r="I16" s="15">
        <v>1701</v>
      </c>
      <c r="J16" s="9" t="s">
        <v>16</v>
      </c>
      <c r="K16" s="15">
        <v>1</v>
      </c>
      <c r="L16" s="10">
        <v>370000</v>
      </c>
      <c r="M16" s="10">
        <v>370000</v>
      </c>
      <c r="N16" s="10">
        <v>370000</v>
      </c>
      <c r="O16" s="10">
        <v>370000</v>
      </c>
      <c r="P16" s="10">
        <v>370000</v>
      </c>
      <c r="Q16" s="25">
        <v>25160000</v>
      </c>
    </row>
    <row r="17" spans="2:17" s="22" customFormat="1" ht="30" x14ac:dyDescent="0.25">
      <c r="B17" s="12" t="s">
        <v>107</v>
      </c>
      <c r="C17" s="14" t="s">
        <v>117</v>
      </c>
      <c r="D17" s="12" t="s">
        <v>126</v>
      </c>
      <c r="E17" s="12" t="s">
        <v>94</v>
      </c>
      <c r="F17" s="14" t="s">
        <v>95</v>
      </c>
      <c r="G17" s="12" t="s">
        <v>127</v>
      </c>
      <c r="H17" s="8" t="s">
        <v>17</v>
      </c>
      <c r="I17" s="15">
        <v>1701</v>
      </c>
      <c r="J17" s="9" t="s">
        <v>16</v>
      </c>
      <c r="K17" s="15">
        <v>1</v>
      </c>
      <c r="L17" s="10">
        <v>370000</v>
      </c>
      <c r="M17" s="10">
        <v>370000</v>
      </c>
      <c r="N17" s="10">
        <v>370000</v>
      </c>
      <c r="O17" s="10">
        <v>370000</v>
      </c>
      <c r="P17" s="10">
        <v>370000</v>
      </c>
      <c r="Q17" s="25">
        <v>25160000</v>
      </c>
    </row>
    <row r="18" spans="2:17" s="22" customFormat="1" ht="60" x14ac:dyDescent="0.25">
      <c r="B18" s="12" t="s">
        <v>108</v>
      </c>
      <c r="C18" s="14" t="s">
        <v>118</v>
      </c>
      <c r="D18" s="12" t="s">
        <v>126</v>
      </c>
      <c r="E18" s="12" t="s">
        <v>84</v>
      </c>
      <c r="F18" s="14" t="s">
        <v>130</v>
      </c>
      <c r="G18" s="12" t="s">
        <v>128</v>
      </c>
      <c r="H18" s="8" t="s">
        <v>48</v>
      </c>
      <c r="I18" s="15">
        <v>1701</v>
      </c>
      <c r="J18" s="9" t="s">
        <v>30</v>
      </c>
      <c r="K18" s="15">
        <v>2</v>
      </c>
      <c r="L18" s="10">
        <v>345000</v>
      </c>
      <c r="M18" s="10">
        <v>345000</v>
      </c>
      <c r="N18" s="10">
        <v>345000</v>
      </c>
      <c r="O18" s="10">
        <v>345000</v>
      </c>
      <c r="P18" s="10">
        <v>345000</v>
      </c>
      <c r="Q18" s="25">
        <v>69000000</v>
      </c>
    </row>
    <row r="19" spans="2:17" s="22" customFormat="1" ht="60" x14ac:dyDescent="0.25">
      <c r="B19" s="12" t="s">
        <v>75</v>
      </c>
      <c r="C19" s="14" t="s">
        <v>119</v>
      </c>
      <c r="D19" s="12" t="s">
        <v>126</v>
      </c>
      <c r="E19" s="12" t="s">
        <v>84</v>
      </c>
      <c r="F19" s="14" t="s">
        <v>130</v>
      </c>
      <c r="G19" s="12" t="s">
        <v>128</v>
      </c>
      <c r="H19" s="8" t="s">
        <v>48</v>
      </c>
      <c r="I19" s="15">
        <v>1701</v>
      </c>
      <c r="J19" s="9" t="s">
        <v>30</v>
      </c>
      <c r="K19" s="15">
        <v>2</v>
      </c>
      <c r="L19" s="10">
        <v>345000</v>
      </c>
      <c r="M19" s="10">
        <v>345000</v>
      </c>
      <c r="N19" s="10">
        <v>345000</v>
      </c>
      <c r="O19" s="10">
        <v>345000</v>
      </c>
      <c r="P19" s="10">
        <v>345000</v>
      </c>
      <c r="Q19" s="25">
        <v>51750000</v>
      </c>
    </row>
    <row r="20" spans="2:17" s="22" customFormat="1" ht="30" x14ac:dyDescent="0.25">
      <c r="B20" s="12" t="s">
        <v>74</v>
      </c>
      <c r="C20" s="14" t="s">
        <v>120</v>
      </c>
      <c r="D20" s="12" t="s">
        <v>126</v>
      </c>
      <c r="E20" s="12" t="s">
        <v>84</v>
      </c>
      <c r="F20" s="14" t="s">
        <v>130</v>
      </c>
      <c r="G20" s="12" t="s">
        <v>128</v>
      </c>
      <c r="H20" s="8" t="s">
        <v>15</v>
      </c>
      <c r="I20" s="15">
        <v>1701</v>
      </c>
      <c r="J20" s="9" t="s">
        <v>12</v>
      </c>
      <c r="K20" s="15">
        <v>2</v>
      </c>
      <c r="L20" s="10">
        <v>343000</v>
      </c>
      <c r="M20" s="10">
        <v>343000</v>
      </c>
      <c r="N20" s="10">
        <v>343000</v>
      </c>
      <c r="O20" s="10">
        <v>343000</v>
      </c>
      <c r="P20" s="10">
        <v>343000</v>
      </c>
      <c r="Q20" s="25">
        <v>68600000</v>
      </c>
    </row>
    <row r="21" spans="2:17" s="22" customFormat="1" ht="30.75" customHeight="1" x14ac:dyDescent="0.25">
      <c r="B21" s="12" t="s">
        <v>109</v>
      </c>
      <c r="C21" s="14" t="s">
        <v>121</v>
      </c>
      <c r="D21" s="12" t="s">
        <v>126</v>
      </c>
      <c r="E21" s="12" t="s">
        <v>84</v>
      </c>
      <c r="F21" s="14" t="s">
        <v>130</v>
      </c>
      <c r="G21" s="12" t="s">
        <v>128</v>
      </c>
      <c r="H21" s="8" t="s">
        <v>100</v>
      </c>
      <c r="I21" s="15">
        <v>1701</v>
      </c>
      <c r="J21" s="9" t="s">
        <v>98</v>
      </c>
      <c r="K21" s="15">
        <v>1</v>
      </c>
      <c r="L21" s="10">
        <v>358000</v>
      </c>
      <c r="M21" s="10">
        <v>358000</v>
      </c>
      <c r="N21" s="10">
        <v>358000</v>
      </c>
      <c r="O21" s="10">
        <v>358000</v>
      </c>
      <c r="P21" s="10">
        <v>358000</v>
      </c>
      <c r="Q21" s="25">
        <v>24344000</v>
      </c>
    </row>
    <row r="22" spans="2:17" x14ac:dyDescent="0.25">
      <c r="H22" s="28" t="s">
        <v>8</v>
      </c>
      <c r="I22" s="28"/>
      <c r="J22" s="28"/>
      <c r="K22" s="28"/>
      <c r="L22" s="28"/>
      <c r="M22" s="28"/>
      <c r="N22" s="28"/>
      <c r="O22" s="28"/>
      <c r="P22" s="28"/>
      <c r="Q22" s="16">
        <f>SUM(Q5:Q21)</f>
        <v>986872365.44999993</v>
      </c>
    </row>
  </sheetData>
  <autoFilter ref="A4:Q22" xr:uid="{FF7F4A98-8150-476E-8244-C3C3007FCF8D}"/>
  <mergeCells count="2">
    <mergeCell ref="B3:Q3"/>
    <mergeCell ref="H22:P22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27" t="s">
        <v>50</v>
      </c>
      <c r="C3" s="27"/>
      <c r="D3" s="27"/>
      <c r="E3" s="27"/>
      <c r="F3" s="27"/>
      <c r="G3" s="27"/>
      <c r="H3" s="27"/>
      <c r="I3" s="27"/>
      <c r="J3" s="27"/>
      <c r="K3" s="27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U6" si="3">C6=AB6</f>
        <v>1</v>
      </c>
      <c r="O6" s="2" t="b">
        <f t="shared" si="3"/>
        <v>1</v>
      </c>
      <c r="P6" s="2" t="b">
        <f t="shared" si="3"/>
        <v>1</v>
      </c>
      <c r="Q6" s="2" t="b">
        <f t="shared" si="3"/>
        <v>1</v>
      </c>
      <c r="R6" s="2" t="b">
        <f t="shared" si="3"/>
        <v>1</v>
      </c>
      <c r="S6" s="2" t="b">
        <f t="shared" si="3"/>
        <v>1</v>
      </c>
      <c r="T6" s="2" t="b">
        <f t="shared" si="3"/>
        <v>1</v>
      </c>
      <c r="U6" s="2" t="b">
        <f t="shared" si="3"/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>C7=AB7</f>
        <v>1</v>
      </c>
      <c r="O7" s="2" t="b">
        <f>D7=AC7</f>
        <v>1</v>
      </c>
      <c r="P7" s="2" t="b">
        <f>E7=AD7</f>
        <v>1</v>
      </c>
      <c r="Q7" s="2" t="b">
        <f t="shared" ref="Q7:Q51" si="4">F7=AE7</f>
        <v>1</v>
      </c>
      <c r="R7" s="2" t="b">
        <f>G7=AF7</f>
        <v>1</v>
      </c>
      <c r="S7" s="2" t="b">
        <f>H7=AG7</f>
        <v>1</v>
      </c>
      <c r="T7" s="2" t="b">
        <f>I7=AH7</f>
        <v>1</v>
      </c>
      <c r="U7" s="2" t="b">
        <f>J7=AI7</f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5">C8=AB8</f>
        <v>1</v>
      </c>
      <c r="O8" s="2" t="b">
        <f t="shared" ref="O8:O14" si="6">D8=AC8</f>
        <v>1</v>
      </c>
      <c r="P8" s="2" t="b">
        <f t="shared" ref="P8:P14" si="7">E8=AD8</f>
        <v>1</v>
      </c>
      <c r="Q8" s="2" t="b">
        <f t="shared" si="4"/>
        <v>1</v>
      </c>
      <c r="R8" s="2" t="b">
        <f t="shared" ref="R8:R14" si="8">G8=AF8</f>
        <v>1</v>
      </c>
      <c r="S8" s="2" t="b">
        <f t="shared" ref="S8:S14" si="9">H8=AG8</f>
        <v>1</v>
      </c>
      <c r="T8" s="2" t="b">
        <f t="shared" ref="T8:T14" si="10">I8=AH8</f>
        <v>1</v>
      </c>
      <c r="U8" s="2" t="b">
        <f t="shared" ref="U8:U14" si="11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5"/>
        <v>1</v>
      </c>
      <c r="O9" s="2" t="b">
        <f t="shared" si="6"/>
        <v>1</v>
      </c>
      <c r="P9" s="2" t="b">
        <f t="shared" si="7"/>
        <v>1</v>
      </c>
      <c r="Q9" s="2" t="b">
        <f t="shared" si="4"/>
        <v>1</v>
      </c>
      <c r="R9" s="2" t="b">
        <f t="shared" si="8"/>
        <v>1</v>
      </c>
      <c r="S9" s="2" t="b">
        <f t="shared" si="9"/>
        <v>1</v>
      </c>
      <c r="T9" s="2" t="b">
        <f t="shared" si="10"/>
        <v>1</v>
      </c>
      <c r="U9" s="2" t="b">
        <f t="shared" si="11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5"/>
        <v>1</v>
      </c>
      <c r="O10" s="2" t="b">
        <f t="shared" si="6"/>
        <v>1</v>
      </c>
      <c r="P10" s="2" t="b">
        <f t="shared" si="7"/>
        <v>1</v>
      </c>
      <c r="Q10" s="2" t="b">
        <f t="shared" si="4"/>
        <v>1</v>
      </c>
      <c r="R10" s="2" t="b">
        <f t="shared" si="8"/>
        <v>1</v>
      </c>
      <c r="S10" s="2" t="b">
        <f t="shared" si="9"/>
        <v>1</v>
      </c>
      <c r="T10" s="2" t="b">
        <f t="shared" si="10"/>
        <v>1</v>
      </c>
      <c r="U10" s="2" t="b">
        <f t="shared" si="11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5"/>
        <v>1</v>
      </c>
      <c r="O11" s="2" t="b">
        <f t="shared" si="6"/>
        <v>1</v>
      </c>
      <c r="P11" s="2" t="b">
        <f t="shared" si="7"/>
        <v>1</v>
      </c>
      <c r="Q11" s="2" t="b">
        <f t="shared" si="4"/>
        <v>1</v>
      </c>
      <c r="R11" s="2" t="b">
        <f t="shared" si="8"/>
        <v>1</v>
      </c>
      <c r="S11" s="2" t="b">
        <f t="shared" si="9"/>
        <v>1</v>
      </c>
      <c r="T11" s="2" t="b">
        <f t="shared" si="10"/>
        <v>1</v>
      </c>
      <c r="U11" s="2" t="b">
        <f t="shared" si="11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5"/>
        <v>1</v>
      </c>
      <c r="O12" s="2" t="b">
        <f t="shared" si="6"/>
        <v>1</v>
      </c>
      <c r="P12" s="2" t="b">
        <f t="shared" si="7"/>
        <v>1</v>
      </c>
      <c r="Q12" s="2" t="b">
        <f t="shared" si="4"/>
        <v>1</v>
      </c>
      <c r="R12" s="2" t="b">
        <f t="shared" si="8"/>
        <v>1</v>
      </c>
      <c r="S12" s="2" t="b">
        <f t="shared" si="9"/>
        <v>1</v>
      </c>
      <c r="T12" s="2" t="b">
        <f t="shared" si="10"/>
        <v>1</v>
      </c>
      <c r="U12" s="2" t="b">
        <f t="shared" si="11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5"/>
        <v>1</v>
      </c>
      <c r="O13" s="2" t="b">
        <f t="shared" si="6"/>
        <v>1</v>
      </c>
      <c r="P13" s="2" t="b">
        <f t="shared" si="7"/>
        <v>1</v>
      </c>
      <c r="Q13" s="2" t="b">
        <f t="shared" si="4"/>
        <v>1</v>
      </c>
      <c r="R13" s="2" t="b">
        <f t="shared" si="8"/>
        <v>1</v>
      </c>
      <c r="S13" s="2" t="b">
        <f t="shared" si="9"/>
        <v>1</v>
      </c>
      <c r="T13" s="2" t="b">
        <f t="shared" si="10"/>
        <v>1</v>
      </c>
      <c r="U13" s="2" t="b">
        <f t="shared" si="11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5"/>
        <v>1</v>
      </c>
      <c r="O14" s="2" t="b">
        <f t="shared" si="6"/>
        <v>1</v>
      </c>
      <c r="P14" s="2" t="b">
        <f t="shared" si="7"/>
        <v>1</v>
      </c>
      <c r="Q14" s="2" t="b">
        <f t="shared" si="4"/>
        <v>1</v>
      </c>
      <c r="R14" s="2" t="b">
        <f t="shared" si="8"/>
        <v>1</v>
      </c>
      <c r="S14" s="2" t="b">
        <f t="shared" si="9"/>
        <v>1</v>
      </c>
      <c r="T14" s="2" t="b">
        <f t="shared" si="10"/>
        <v>1</v>
      </c>
      <c r="U14" s="2" t="b">
        <f t="shared" si="11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P22" si="12">C15=AB15</f>
        <v>1</v>
      </c>
      <c r="O15" s="2" t="b">
        <f t="shared" si="12"/>
        <v>1</v>
      </c>
      <c r="P15" s="2" t="b">
        <f t="shared" si="12"/>
        <v>1</v>
      </c>
      <c r="Q15" s="2" t="b">
        <f t="shared" si="4"/>
        <v>1</v>
      </c>
      <c r="R15" s="2" t="b">
        <f t="shared" ref="R15:U22" si="13">G15=AF15</f>
        <v>1</v>
      </c>
      <c r="S15" s="2" t="b">
        <f t="shared" si="13"/>
        <v>1</v>
      </c>
      <c r="T15" s="2" t="b">
        <f t="shared" si="13"/>
        <v>1</v>
      </c>
      <c r="U15" s="2" t="b">
        <f t="shared" si="13"/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2"/>
        <v>1</v>
      </c>
      <c r="O16" s="2" t="b">
        <f t="shared" si="12"/>
        <v>1</v>
      </c>
      <c r="P16" s="2" t="b">
        <f t="shared" si="12"/>
        <v>1</v>
      </c>
      <c r="Q16" s="2" t="b">
        <f t="shared" si="4"/>
        <v>1</v>
      </c>
      <c r="R16" s="2" t="b">
        <f t="shared" si="13"/>
        <v>1</v>
      </c>
      <c r="S16" s="2" t="b">
        <f t="shared" si="13"/>
        <v>1</v>
      </c>
      <c r="T16" s="2" t="b">
        <f t="shared" si="13"/>
        <v>1</v>
      </c>
      <c r="U16" s="2" t="b">
        <f t="shared" si="13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2"/>
        <v>1</v>
      </c>
      <c r="O17" s="2" t="b">
        <f t="shared" si="12"/>
        <v>1</v>
      </c>
      <c r="P17" s="2" t="b">
        <f t="shared" si="12"/>
        <v>1</v>
      </c>
      <c r="Q17" s="2" t="b">
        <f t="shared" si="4"/>
        <v>1</v>
      </c>
      <c r="R17" s="2" t="b">
        <f t="shared" si="13"/>
        <v>1</v>
      </c>
      <c r="S17" s="2" t="b">
        <f t="shared" si="13"/>
        <v>1</v>
      </c>
      <c r="T17" s="2" t="b">
        <f t="shared" si="13"/>
        <v>1</v>
      </c>
      <c r="U17" s="2" t="b">
        <f t="shared" si="13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si="12"/>
        <v>1</v>
      </c>
      <c r="O18" s="2" t="b">
        <f t="shared" si="12"/>
        <v>1</v>
      </c>
      <c r="P18" s="2" t="b">
        <f t="shared" si="12"/>
        <v>1</v>
      </c>
      <c r="Q18" s="2" t="b">
        <f t="shared" si="4"/>
        <v>1</v>
      </c>
      <c r="R18" s="2" t="b">
        <f t="shared" si="13"/>
        <v>1</v>
      </c>
      <c r="S18" s="2" t="b">
        <f t="shared" si="13"/>
        <v>1</v>
      </c>
      <c r="T18" s="2" t="b">
        <f t="shared" si="13"/>
        <v>1</v>
      </c>
      <c r="U18" s="2" t="b">
        <f t="shared" si="13"/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12"/>
        <v>1</v>
      </c>
      <c r="O19" s="2" t="b">
        <f t="shared" si="12"/>
        <v>1</v>
      </c>
      <c r="P19" s="2" t="b">
        <f t="shared" si="12"/>
        <v>1</v>
      </c>
      <c r="Q19" s="2" t="b">
        <f t="shared" si="4"/>
        <v>1</v>
      </c>
      <c r="R19" s="2" t="b">
        <f t="shared" si="13"/>
        <v>1</v>
      </c>
      <c r="S19" s="2" t="b">
        <f t="shared" si="13"/>
        <v>1</v>
      </c>
      <c r="T19" s="2" t="b">
        <f t="shared" si="13"/>
        <v>1</v>
      </c>
      <c r="U19" s="2" t="b">
        <f t="shared" si="13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12"/>
        <v>1</v>
      </c>
      <c r="O20" s="2" t="b">
        <f t="shared" si="12"/>
        <v>1</v>
      </c>
      <c r="P20" s="2" t="b">
        <f t="shared" si="12"/>
        <v>1</v>
      </c>
      <c r="Q20" s="2" t="b">
        <f t="shared" si="4"/>
        <v>1</v>
      </c>
      <c r="R20" s="2" t="b">
        <f t="shared" si="13"/>
        <v>1</v>
      </c>
      <c r="S20" s="2" t="b">
        <f t="shared" si="13"/>
        <v>1</v>
      </c>
      <c r="T20" s="2" t="b">
        <f t="shared" si="13"/>
        <v>1</v>
      </c>
      <c r="U20" s="2" t="b">
        <f t="shared" si="13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si="12"/>
        <v>1</v>
      </c>
      <c r="O21" s="2" t="b">
        <f t="shared" si="12"/>
        <v>1</v>
      </c>
      <c r="P21" s="2" t="b">
        <f t="shared" si="12"/>
        <v>1</v>
      </c>
      <c r="Q21" s="2" t="b">
        <f t="shared" si="4"/>
        <v>1</v>
      </c>
      <c r="R21" s="2" t="b">
        <f t="shared" si="13"/>
        <v>1</v>
      </c>
      <c r="S21" s="2" t="b">
        <f t="shared" si="13"/>
        <v>1</v>
      </c>
      <c r="T21" s="2" t="b">
        <f t="shared" si="13"/>
        <v>1</v>
      </c>
      <c r="U21" s="2" t="b">
        <f t="shared" si="13"/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12"/>
        <v>1</v>
      </c>
      <c r="O22" s="2" t="b">
        <f t="shared" si="12"/>
        <v>1</v>
      </c>
      <c r="P22" s="2" t="b">
        <f t="shared" si="12"/>
        <v>1</v>
      </c>
      <c r="Q22" s="2" t="b">
        <f t="shared" si="4"/>
        <v>1</v>
      </c>
      <c r="R22" s="2" t="b">
        <f t="shared" si="13"/>
        <v>1</v>
      </c>
      <c r="S22" s="2" t="b">
        <f t="shared" si="13"/>
        <v>1</v>
      </c>
      <c r="T22" s="2" t="b">
        <f t="shared" si="13"/>
        <v>1</v>
      </c>
      <c r="U22" s="2" t="b">
        <f t="shared" si="13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14">C23=AB23</f>
        <v>1</v>
      </c>
      <c r="O23" s="2" t="b">
        <f t="shared" ref="O23:O32" si="15">D23=AC23</f>
        <v>1</v>
      </c>
      <c r="P23" s="2" t="b">
        <f t="shared" ref="P23:P32" si="16">E23=AD23</f>
        <v>1</v>
      </c>
      <c r="Q23" s="2" t="b">
        <f t="shared" si="4"/>
        <v>1</v>
      </c>
      <c r="R23" s="2" t="b">
        <f t="shared" ref="R23:R32" si="17">G23=AF23</f>
        <v>1</v>
      </c>
      <c r="S23" s="2" t="b">
        <f t="shared" ref="S23:S32" si="18">H23=AG23</f>
        <v>1</v>
      </c>
      <c r="T23" s="2" t="b">
        <f t="shared" ref="T23:T32" si="19">I23=AH23</f>
        <v>1</v>
      </c>
      <c r="U23" s="2" t="b">
        <f t="shared" ref="U23:U32" si="20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14"/>
        <v>1</v>
      </c>
      <c r="O24" s="2" t="b">
        <f t="shared" si="15"/>
        <v>1</v>
      </c>
      <c r="P24" s="2" t="b">
        <f t="shared" si="16"/>
        <v>1</v>
      </c>
      <c r="Q24" s="2" t="b">
        <f t="shared" si="4"/>
        <v>1</v>
      </c>
      <c r="R24" s="2" t="b">
        <f t="shared" si="17"/>
        <v>1</v>
      </c>
      <c r="S24" s="2" t="b">
        <f t="shared" si="18"/>
        <v>1</v>
      </c>
      <c r="T24" s="2" t="b">
        <f t="shared" si="19"/>
        <v>1</v>
      </c>
      <c r="U24" s="2" t="b">
        <f t="shared" si="20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14"/>
        <v>1</v>
      </c>
      <c r="O25" s="2" t="b">
        <f t="shared" si="15"/>
        <v>1</v>
      </c>
      <c r="P25" s="2" t="b">
        <f t="shared" si="16"/>
        <v>1</v>
      </c>
      <c r="Q25" s="2" t="b">
        <f t="shared" si="4"/>
        <v>1</v>
      </c>
      <c r="R25" s="2" t="b">
        <f t="shared" si="17"/>
        <v>1</v>
      </c>
      <c r="S25" s="2" t="b">
        <f t="shared" si="18"/>
        <v>1</v>
      </c>
      <c r="T25" s="2" t="b">
        <f t="shared" si="19"/>
        <v>1</v>
      </c>
      <c r="U25" s="2" t="b">
        <f t="shared" si="20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14"/>
        <v>1</v>
      </c>
      <c r="O26" s="2" t="b">
        <f t="shared" si="15"/>
        <v>1</v>
      </c>
      <c r="P26" s="2" t="b">
        <f t="shared" si="16"/>
        <v>1</v>
      </c>
      <c r="Q26" s="2" t="b">
        <f t="shared" si="4"/>
        <v>1</v>
      </c>
      <c r="R26" s="2" t="b">
        <f t="shared" si="17"/>
        <v>1</v>
      </c>
      <c r="S26" s="2" t="b">
        <f t="shared" si="18"/>
        <v>1</v>
      </c>
      <c r="T26" s="2" t="b">
        <f t="shared" si="19"/>
        <v>1</v>
      </c>
      <c r="U26" s="2" t="b">
        <f t="shared" si="20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14"/>
        <v>1</v>
      </c>
      <c r="O27" s="2" t="b">
        <f t="shared" si="15"/>
        <v>1</v>
      </c>
      <c r="P27" s="2" t="b">
        <f t="shared" si="16"/>
        <v>1</v>
      </c>
      <c r="Q27" s="2" t="b">
        <f t="shared" si="4"/>
        <v>1</v>
      </c>
      <c r="R27" s="2" t="b">
        <f t="shared" si="17"/>
        <v>1</v>
      </c>
      <c r="S27" s="2" t="b">
        <f t="shared" si="18"/>
        <v>1</v>
      </c>
      <c r="T27" s="2" t="b">
        <f t="shared" si="19"/>
        <v>1</v>
      </c>
      <c r="U27" s="2" t="b">
        <f t="shared" si="20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14"/>
        <v>1</v>
      </c>
      <c r="O28" s="2" t="b">
        <f t="shared" si="15"/>
        <v>1</v>
      </c>
      <c r="P28" s="2" t="b">
        <f t="shared" si="16"/>
        <v>1</v>
      </c>
      <c r="Q28" s="2" t="b">
        <f t="shared" si="4"/>
        <v>1</v>
      </c>
      <c r="R28" s="2" t="b">
        <f t="shared" si="17"/>
        <v>1</v>
      </c>
      <c r="S28" s="2" t="b">
        <f t="shared" si="18"/>
        <v>1</v>
      </c>
      <c r="T28" s="2" t="b">
        <f t="shared" si="19"/>
        <v>1</v>
      </c>
      <c r="U28" s="2" t="b">
        <f t="shared" si="20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14"/>
        <v>1</v>
      </c>
      <c r="O29" s="2" t="b">
        <f t="shared" si="15"/>
        <v>1</v>
      </c>
      <c r="P29" s="2" t="b">
        <f t="shared" si="16"/>
        <v>1</v>
      </c>
      <c r="Q29" s="2" t="b">
        <f t="shared" si="4"/>
        <v>1</v>
      </c>
      <c r="R29" s="2" t="b">
        <f t="shared" si="17"/>
        <v>1</v>
      </c>
      <c r="S29" s="2" t="b">
        <f t="shared" si="18"/>
        <v>1</v>
      </c>
      <c r="T29" s="2" t="b">
        <f t="shared" si="19"/>
        <v>1</v>
      </c>
      <c r="U29" s="2" t="b">
        <f t="shared" si="20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14"/>
        <v>1</v>
      </c>
      <c r="O30" s="2" t="b">
        <f t="shared" si="15"/>
        <v>1</v>
      </c>
      <c r="P30" s="2" t="b">
        <f t="shared" si="16"/>
        <v>1</v>
      </c>
      <c r="Q30" s="2" t="b">
        <f t="shared" si="4"/>
        <v>1</v>
      </c>
      <c r="R30" s="2" t="b">
        <f t="shared" si="17"/>
        <v>1</v>
      </c>
      <c r="S30" s="2" t="b">
        <f t="shared" si="18"/>
        <v>1</v>
      </c>
      <c r="T30" s="2" t="b">
        <f t="shared" si="19"/>
        <v>1</v>
      </c>
      <c r="U30" s="2" t="b">
        <f t="shared" si="20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14"/>
        <v>1</v>
      </c>
      <c r="O31" s="2" t="b">
        <f t="shared" si="15"/>
        <v>1</v>
      </c>
      <c r="P31" s="2" t="b">
        <f t="shared" si="16"/>
        <v>1</v>
      </c>
      <c r="Q31" s="2" t="b">
        <f t="shared" si="4"/>
        <v>1</v>
      </c>
      <c r="R31" s="2" t="b">
        <f t="shared" si="17"/>
        <v>1</v>
      </c>
      <c r="S31" s="2" t="b">
        <f t="shared" si="18"/>
        <v>1</v>
      </c>
      <c r="T31" s="2" t="b">
        <f t="shared" si="19"/>
        <v>1</v>
      </c>
      <c r="U31" s="2" t="b">
        <f t="shared" si="20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14"/>
        <v>1</v>
      </c>
      <c r="O32" s="2" t="b">
        <f t="shared" si="15"/>
        <v>1</v>
      </c>
      <c r="P32" s="2" t="b">
        <f t="shared" si="16"/>
        <v>1</v>
      </c>
      <c r="Q32" s="2" t="b">
        <f t="shared" si="4"/>
        <v>1</v>
      </c>
      <c r="R32" s="2" t="b">
        <f t="shared" si="17"/>
        <v>1</v>
      </c>
      <c r="S32" s="2" t="b">
        <f t="shared" si="18"/>
        <v>1</v>
      </c>
      <c r="T32" s="2" t="b">
        <f t="shared" si="19"/>
        <v>1</v>
      </c>
      <c r="U32" s="2" t="b">
        <f t="shared" si="20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P38" si="21">C33=AB33</f>
        <v>1</v>
      </c>
      <c r="O33" s="2" t="b">
        <f t="shared" si="21"/>
        <v>1</v>
      </c>
      <c r="P33" s="2" t="b">
        <f t="shared" si="21"/>
        <v>1</v>
      </c>
      <c r="Q33" s="2" t="b">
        <f t="shared" si="4"/>
        <v>1</v>
      </c>
      <c r="R33" s="2" t="b">
        <f t="shared" ref="R33:U38" si="22">G33=AF33</f>
        <v>1</v>
      </c>
      <c r="S33" s="2" t="b">
        <f t="shared" si="22"/>
        <v>1</v>
      </c>
      <c r="T33" s="2" t="b">
        <f t="shared" si="22"/>
        <v>1</v>
      </c>
      <c r="U33" s="2" t="b">
        <f t="shared" si="22"/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21"/>
        <v>1</v>
      </c>
      <c r="O34" s="2" t="b">
        <f t="shared" si="21"/>
        <v>1</v>
      </c>
      <c r="P34" s="2" t="b">
        <f t="shared" si="21"/>
        <v>1</v>
      </c>
      <c r="Q34" s="2" t="b">
        <f t="shared" si="4"/>
        <v>1</v>
      </c>
      <c r="R34" s="2" t="b">
        <f t="shared" si="22"/>
        <v>1</v>
      </c>
      <c r="S34" s="2" t="b">
        <f t="shared" si="22"/>
        <v>1</v>
      </c>
      <c r="T34" s="2" t="b">
        <f t="shared" si="22"/>
        <v>1</v>
      </c>
      <c r="U34" s="2" t="b">
        <f t="shared" si="22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si="21"/>
        <v>1</v>
      </c>
      <c r="O35" s="2" t="b">
        <f t="shared" si="21"/>
        <v>1</v>
      </c>
      <c r="P35" s="2" t="b">
        <f t="shared" si="21"/>
        <v>1</v>
      </c>
      <c r="Q35" s="2" t="b">
        <f t="shared" si="4"/>
        <v>1</v>
      </c>
      <c r="R35" s="2" t="b">
        <f t="shared" si="22"/>
        <v>1</v>
      </c>
      <c r="S35" s="2" t="b">
        <f t="shared" si="22"/>
        <v>1</v>
      </c>
      <c r="T35" s="2" t="b">
        <f t="shared" si="22"/>
        <v>1</v>
      </c>
      <c r="U35" s="2" t="b">
        <f t="shared" si="22"/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si="21"/>
        <v>1</v>
      </c>
      <c r="O36" s="2" t="b">
        <f t="shared" si="21"/>
        <v>1</v>
      </c>
      <c r="P36" s="2" t="b">
        <f t="shared" si="21"/>
        <v>1</v>
      </c>
      <c r="Q36" s="2" t="b">
        <f t="shared" si="4"/>
        <v>1</v>
      </c>
      <c r="R36" s="2" t="b">
        <f t="shared" si="22"/>
        <v>1</v>
      </c>
      <c r="S36" s="2" t="b">
        <f t="shared" si="22"/>
        <v>1</v>
      </c>
      <c r="T36" s="2" t="b">
        <f t="shared" si="22"/>
        <v>1</v>
      </c>
      <c r="U36" s="2" t="b">
        <f t="shared" si="22"/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21"/>
        <v>1</v>
      </c>
      <c r="O37" s="2" t="b">
        <f t="shared" si="21"/>
        <v>1</v>
      </c>
      <c r="P37" s="2" t="b">
        <f t="shared" si="21"/>
        <v>1</v>
      </c>
      <c r="Q37" s="2" t="b">
        <f t="shared" si="4"/>
        <v>1</v>
      </c>
      <c r="R37" s="2" t="b">
        <f t="shared" si="22"/>
        <v>1</v>
      </c>
      <c r="S37" s="2" t="b">
        <f t="shared" si="22"/>
        <v>1</v>
      </c>
      <c r="T37" s="2" t="b">
        <f t="shared" si="22"/>
        <v>1</v>
      </c>
      <c r="U37" s="2" t="b">
        <f t="shared" si="22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21"/>
        <v>1</v>
      </c>
      <c r="O38" s="2" t="b">
        <f t="shared" si="21"/>
        <v>1</v>
      </c>
      <c r="P38" s="2" t="b">
        <f t="shared" si="21"/>
        <v>1</v>
      </c>
      <c r="Q38" s="2" t="b">
        <f t="shared" si="4"/>
        <v>1</v>
      </c>
      <c r="R38" s="2" t="b">
        <f t="shared" si="22"/>
        <v>1</v>
      </c>
      <c r="S38" s="2" t="b">
        <f t="shared" si="22"/>
        <v>1</v>
      </c>
      <c r="T38" s="2" t="b">
        <f t="shared" si="22"/>
        <v>1</v>
      </c>
      <c r="U38" s="2" t="b">
        <f t="shared" si="22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23">C39=AB39</f>
        <v>1</v>
      </c>
      <c r="O39" s="2" t="b">
        <f t="shared" ref="O39:O47" si="24">D39=AC39</f>
        <v>1</v>
      </c>
      <c r="P39" s="2" t="b">
        <f t="shared" ref="P39:P47" si="25">E39=AD39</f>
        <v>1</v>
      </c>
      <c r="Q39" s="2" t="b">
        <f t="shared" si="4"/>
        <v>1</v>
      </c>
      <c r="R39" s="2" t="b">
        <f t="shared" ref="R39:R47" si="26">G39=AF39</f>
        <v>1</v>
      </c>
      <c r="S39" s="2" t="b">
        <f t="shared" ref="S39:S47" si="27">H39=AG39</f>
        <v>1</v>
      </c>
      <c r="T39" s="2" t="b">
        <f t="shared" ref="T39:T46" si="28">I39=AH39</f>
        <v>1</v>
      </c>
      <c r="U39" s="2" t="b">
        <f t="shared" ref="U39:U47" si="29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23"/>
        <v>1</v>
      </c>
      <c r="O40" s="2" t="b">
        <f t="shared" si="24"/>
        <v>1</v>
      </c>
      <c r="P40" s="2" t="b">
        <f t="shared" si="25"/>
        <v>1</v>
      </c>
      <c r="Q40" s="2" t="b">
        <f t="shared" si="4"/>
        <v>1</v>
      </c>
      <c r="R40" s="2" t="b">
        <f t="shared" si="26"/>
        <v>1</v>
      </c>
      <c r="S40" s="2" t="b">
        <f t="shared" si="27"/>
        <v>1</v>
      </c>
      <c r="T40" s="2" t="b">
        <f t="shared" si="28"/>
        <v>1</v>
      </c>
      <c r="U40" s="2" t="b">
        <f t="shared" si="29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23"/>
        <v>1</v>
      </c>
      <c r="O41" s="2" t="b">
        <f t="shared" si="24"/>
        <v>1</v>
      </c>
      <c r="P41" s="2" t="b">
        <f t="shared" si="25"/>
        <v>1</v>
      </c>
      <c r="Q41" s="2" t="b">
        <f t="shared" si="4"/>
        <v>1</v>
      </c>
      <c r="R41" s="2" t="b">
        <f t="shared" si="26"/>
        <v>1</v>
      </c>
      <c r="S41" s="2" t="b">
        <f t="shared" si="27"/>
        <v>1</v>
      </c>
      <c r="T41" s="2" t="b">
        <f t="shared" si="28"/>
        <v>1</v>
      </c>
      <c r="U41" s="2" t="b">
        <f t="shared" si="29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23"/>
        <v>1</v>
      </c>
      <c r="O42" s="2" t="b">
        <f t="shared" si="24"/>
        <v>1</v>
      </c>
      <c r="P42" s="2" t="b">
        <f t="shared" si="25"/>
        <v>1</v>
      </c>
      <c r="Q42" s="2" t="b">
        <f t="shared" si="4"/>
        <v>1</v>
      </c>
      <c r="R42" s="2" t="b">
        <f t="shared" si="26"/>
        <v>1</v>
      </c>
      <c r="S42" s="2" t="b">
        <f t="shared" si="27"/>
        <v>1</v>
      </c>
      <c r="T42" s="2" t="b">
        <f t="shared" si="28"/>
        <v>1</v>
      </c>
      <c r="U42" s="2" t="b">
        <f t="shared" si="29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23"/>
        <v>1</v>
      </c>
      <c r="O43" s="2" t="b">
        <f t="shared" si="24"/>
        <v>1</v>
      </c>
      <c r="P43" s="2" t="b">
        <f t="shared" si="25"/>
        <v>1</v>
      </c>
      <c r="Q43" s="2" t="b">
        <f t="shared" si="4"/>
        <v>1</v>
      </c>
      <c r="R43" s="2" t="b">
        <f t="shared" si="26"/>
        <v>1</v>
      </c>
      <c r="S43" s="2" t="b">
        <f t="shared" si="27"/>
        <v>1</v>
      </c>
      <c r="T43" s="2" t="b">
        <f t="shared" si="28"/>
        <v>1</v>
      </c>
      <c r="U43" s="2" t="b">
        <f t="shared" si="29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23"/>
        <v>1</v>
      </c>
      <c r="O44" s="2" t="b">
        <f t="shared" si="24"/>
        <v>1</v>
      </c>
      <c r="P44" s="2" t="b">
        <f t="shared" si="25"/>
        <v>1</v>
      </c>
      <c r="Q44" s="2" t="b">
        <f t="shared" si="4"/>
        <v>1</v>
      </c>
      <c r="R44" s="2" t="b">
        <f t="shared" si="26"/>
        <v>1</v>
      </c>
      <c r="S44" s="2" t="b">
        <f t="shared" si="27"/>
        <v>1</v>
      </c>
      <c r="T44" s="2" t="b">
        <f t="shared" si="28"/>
        <v>1</v>
      </c>
      <c r="U44" s="2" t="b">
        <f t="shared" si="29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23"/>
        <v>1</v>
      </c>
      <c r="O45" s="2" t="b">
        <f t="shared" si="24"/>
        <v>1</v>
      </c>
      <c r="P45" s="2" t="b">
        <f t="shared" si="25"/>
        <v>1</v>
      </c>
      <c r="Q45" s="2" t="b">
        <f t="shared" si="4"/>
        <v>1</v>
      </c>
      <c r="R45" s="2" t="b">
        <f t="shared" si="26"/>
        <v>1</v>
      </c>
      <c r="S45" s="2" t="b">
        <f t="shared" si="27"/>
        <v>1</v>
      </c>
      <c r="T45" s="2" t="b">
        <f t="shared" si="28"/>
        <v>1</v>
      </c>
      <c r="U45" s="2" t="b">
        <f t="shared" si="29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23"/>
        <v>1</v>
      </c>
      <c r="O46" s="2" t="b">
        <f t="shared" si="24"/>
        <v>1</v>
      </c>
      <c r="P46" s="2" t="b">
        <f t="shared" si="25"/>
        <v>1</v>
      </c>
      <c r="Q46" s="2" t="b">
        <f t="shared" si="4"/>
        <v>1</v>
      </c>
      <c r="R46" s="2" t="b">
        <f t="shared" si="26"/>
        <v>1</v>
      </c>
      <c r="S46" s="2" t="b">
        <f t="shared" si="27"/>
        <v>1</v>
      </c>
      <c r="T46" s="2" t="b">
        <f t="shared" si="28"/>
        <v>1</v>
      </c>
      <c r="U46" s="2" t="b">
        <f t="shared" si="29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23"/>
        <v>1</v>
      </c>
      <c r="O47" s="2" t="b">
        <f t="shared" si="24"/>
        <v>1</v>
      </c>
      <c r="P47" s="2" t="b">
        <f t="shared" si="25"/>
        <v>1</v>
      </c>
      <c r="Q47" s="2" t="b">
        <f t="shared" si="4"/>
        <v>1</v>
      </c>
      <c r="R47" s="2" t="b">
        <f t="shared" si="26"/>
        <v>1</v>
      </c>
      <c r="S47" s="2" t="b">
        <f t="shared" si="27"/>
        <v>1</v>
      </c>
      <c r="T47" s="2" t="b">
        <f>I47=AH47</f>
        <v>1</v>
      </c>
      <c r="U47" s="2" t="b">
        <f t="shared" si="29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P51" si="30">C48=AB48</f>
        <v>1</v>
      </c>
      <c r="O48" s="2" t="b">
        <f t="shared" si="30"/>
        <v>1</v>
      </c>
      <c r="P48" s="2" t="b">
        <f t="shared" si="30"/>
        <v>1</v>
      </c>
      <c r="Q48" s="2" t="b">
        <f t="shared" si="4"/>
        <v>1</v>
      </c>
      <c r="R48" s="2" t="b">
        <f t="shared" ref="R48:S51" si="31">G48=AF48</f>
        <v>1</v>
      </c>
      <c r="S48" s="2" t="b">
        <f t="shared" si="31"/>
        <v>1</v>
      </c>
      <c r="T48" s="2" t="b">
        <f>I48=AH48</f>
        <v>1</v>
      </c>
      <c r="U48" s="2" t="b">
        <f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30"/>
        <v>1</v>
      </c>
      <c r="O49" s="2" t="b">
        <f t="shared" si="30"/>
        <v>1</v>
      </c>
      <c r="P49" s="2" t="b">
        <f t="shared" si="30"/>
        <v>1</v>
      </c>
      <c r="Q49" s="2" t="b">
        <f t="shared" si="4"/>
        <v>1</v>
      </c>
      <c r="R49" s="2" t="b">
        <f t="shared" si="31"/>
        <v>1</v>
      </c>
      <c r="S49" s="2" t="b">
        <f t="shared" si="31"/>
        <v>1</v>
      </c>
      <c r="T49" s="2" t="b">
        <f>I49=AH49</f>
        <v>1</v>
      </c>
      <c r="U49" s="2" t="b">
        <f>J49=AI49</f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30"/>
        <v>1</v>
      </c>
      <c r="O50" s="2" t="b">
        <f t="shared" si="30"/>
        <v>1</v>
      </c>
      <c r="P50" s="2" t="b">
        <f t="shared" si="30"/>
        <v>1</v>
      </c>
      <c r="Q50" s="2" t="b">
        <f t="shared" si="4"/>
        <v>1</v>
      </c>
      <c r="R50" s="2" t="b">
        <f t="shared" si="31"/>
        <v>1</v>
      </c>
      <c r="S50" s="2" t="b">
        <f t="shared" si="31"/>
        <v>1</v>
      </c>
      <c r="T50" s="2" t="b">
        <f>I50=AH50</f>
        <v>1</v>
      </c>
      <c r="U50" s="2" t="b">
        <f>J50=AI50</f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30"/>
        <v>1</v>
      </c>
      <c r="O51" s="2" t="b">
        <f t="shared" si="30"/>
        <v>1</v>
      </c>
      <c r="P51" s="2" t="b">
        <f t="shared" si="30"/>
        <v>1</v>
      </c>
      <c r="Q51" s="2" t="b">
        <f t="shared" si="4"/>
        <v>1</v>
      </c>
      <c r="R51" s="2" t="b">
        <f t="shared" si="31"/>
        <v>1</v>
      </c>
      <c r="S51" s="2" t="b">
        <f t="shared" si="31"/>
        <v>1</v>
      </c>
      <c r="T51" s="2" t="b">
        <f>I51=AH51</f>
        <v>1</v>
      </c>
      <c r="U51" s="2" t="b">
        <f>J51=AI51</f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29" t="s">
        <v>8</v>
      </c>
      <c r="E52" s="30"/>
      <c r="F52" s="30"/>
      <c r="G52" s="30"/>
      <c r="H52" s="30"/>
      <c r="I52" s="30"/>
      <c r="J52" s="31"/>
      <c r="K52" s="11">
        <v>4321708398.8000002</v>
      </c>
      <c r="V52" s="2" t="b">
        <f t="shared" si="2"/>
        <v>1</v>
      </c>
      <c r="AA52" s="4"/>
      <c r="AB52" s="5"/>
      <c r="AC52" s="29" t="s">
        <v>8</v>
      </c>
      <c r="AD52" s="30"/>
      <c r="AE52" s="30"/>
      <c r="AF52" s="30"/>
      <c r="AG52" s="30"/>
      <c r="AH52" s="30"/>
      <c r="AI52" s="31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2025-11-05T12:46:37Z</dcterms:modified>
</cp:coreProperties>
</file>