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1 Ноябрь\"/>
    </mc:Choice>
  </mc:AlternateContent>
  <xr:revisionPtr revIDLastSave="0" documentId="13_ncr:1_{8A622A19-8642-4A0A-82A3-0FD7091EB52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Лист1 " sheetId="3" r:id="rId1"/>
    <sheet name="Лист1" sheetId="6" r:id="rId2"/>
    <sheet name="Лист1  (2)" sheetId="4" state="hidden" r:id="rId3"/>
  </sheets>
  <definedNames>
    <definedName name="_xlnm._FilterDatabase" localSheetId="0" hidden="1">'Лист1 '!$A$4:$Q$26</definedName>
    <definedName name="_xlnm._FilterDatabase" localSheetId="2" hidden="1">'Лист1  (2)'!$B$4:$K$52</definedName>
    <definedName name="Наименование">Лист1!$B$2:$C$14</definedName>
    <definedName name="Покупатель">#REF!</definedName>
    <definedName name="Продаве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3" l="1"/>
  <c r="S4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5" i="3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<sst xmlns="http://schemas.openxmlformats.org/spreadsheetml/2006/main" count="582" uniqueCount="159">
  <si>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</si>
  <si>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</si>
  <si>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</si>
  <si>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</si>
  <si>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</si>
  <si>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</si>
  <si>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</si>
  <si>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</si>
  <si>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</si>
  <si>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</si>
  <si>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</si>
  <si>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</si>
  <si>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</si>
  <si>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</si>
  <si>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</si>
  <si>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</si>
  <si>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</si>
  <si>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</si>
  <si>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</si>
  <si>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</si>
  <si>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</si>
  <si>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</si>
  <si>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</si>
  <si>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</si>
  <si>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</si>
  <si>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</si>
  <si>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</si>
  <si>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</si>
  <si>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</si>
  <si>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</si>
  <si>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</si>
  <si>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</si>
  <si>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</si>
  <si>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</si>
  <si>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</si>
  <si>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</si>
  <si>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</si>
  <si>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</si>
  <si>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</si>
  <si>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</si>
  <si>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</si>
  <si>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</si>
  <si>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</si>
  <si>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</si>
  <si>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</si>
  <si>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</si>
  <si>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</si>
  <si>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</si>
  <si>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</si>
  <si>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</si>
  <si>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</si>
  <si>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</si>
  <si>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</si>
  <si>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</si>
  <si>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</si>
  <si>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</si>
  <si>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</si>
  <si>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</si>
  <si>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</si>
  <si>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</si>
  <si>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</si>
  <si>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</si>
  <si>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</si>
  <si>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</si>
  <si>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</si>
  <si>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</si>
  <si>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</si>
  <si>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</si>
  <si>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</si>
  <si>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</si>
  <si>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</si>
  <si>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</si>
  <si>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</si>
  <si>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</si>
  <si>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</si>
  <si>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</si>
  <si>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</si>
  <si>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</si>
  <si>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</si>
  <si>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</si>
  <si>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</si>
  <si>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</si>
  <si>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</si>
  <si>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</si>
  <si>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</si>
  <si>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</si>
  <si>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</si>
  <si>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</si>
  <si>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</si>
  <si>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</si>
  <si>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</si>
  <si>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</si>
  <si>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</si>
  <si>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Актор НС ТОО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</si>
  <si>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</si>
  <si>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</si>
  <si>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</si>
  <si>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</si>
  <si>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</si>
  <si>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</si>
  <si>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</si>
  <si>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</si>
  <si>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</si>
  <si>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ТОО "KARA TASS"</t>
  </si>
  <si>
    <t>ТОО Rais Trading</t>
  </si>
  <si>
    <t>ТОО "BEST" (БЭСТ)</t>
  </si>
  <si>
    <t>ТОО "Санас"</t>
  </si>
  <si>
    <t>ИП "НАСИРОВ"</t>
  </si>
  <si>
    <t>ТОО Угольный двор</t>
  </si>
  <si>
    <t>221140037278</t>
  </si>
  <si>
    <t>160940030184</t>
  </si>
  <si>
    <t>981040003297</t>
  </si>
  <si>
    <t>090240015942</t>
  </si>
  <si>
    <t>811230000453</t>
  </si>
  <si>
    <t>101040002554</t>
  </si>
  <si>
    <t>ЮТС Капитал ТОО</t>
  </si>
  <si>
    <t>Альта и К ТОО</t>
  </si>
  <si>
    <t>ТОО "TBA Group"</t>
  </si>
  <si>
    <t>Евразийский торговый брокер ТОО</t>
  </si>
  <si>
    <t>ТОО "Олжа брокер"</t>
  </si>
  <si>
    <t>Torino-06 ТОО</t>
  </si>
  <si>
    <t>АО "ШУБАРКОЛЬ КОМИР"</t>
  </si>
  <si>
    <t>020740000236</t>
  </si>
  <si>
    <t>САУДА-САТТЫҚ НӘТИЖЕЛЕРІ / ИТОГИ ТОРГОВ  
19.11.2025</t>
  </si>
  <si>
    <t>ТОО "BLACK GOLD COMPANY.Ltd"</t>
  </si>
  <si>
    <t>ТОО «КонтактУглеПром»</t>
  </si>
  <si>
    <t>ИП Нур Береке</t>
  </si>
  <si>
    <t>ИП Спецпереработка</t>
  </si>
  <si>
    <t>ИП Кошжанов</t>
  </si>
  <si>
    <t>ТОО Алматы УглеСнаб</t>
  </si>
  <si>
    <t>ТОО «STATUS AREA»</t>
  </si>
  <si>
    <t>ТОО STK TRADE 2023</t>
  </si>
  <si>
    <t>ИП АЛГЫС</t>
  </si>
  <si>
    <t>110340004858</t>
  </si>
  <si>
    <t>130240019013</t>
  </si>
  <si>
    <t>630606400676</t>
  </si>
  <si>
    <t>910729350783</t>
  </si>
  <si>
    <t>870511303290</t>
  </si>
  <si>
    <t>131140010435</t>
  </si>
  <si>
    <t>120840017740</t>
  </si>
  <si>
    <t>230240009562</t>
  </si>
  <si>
    <t>890417301009</t>
  </si>
  <si>
    <t>Брокер Стандарт Плюс ТОО</t>
  </si>
  <si>
    <t>231140035441</t>
  </si>
  <si>
    <t>AD303K3</t>
  </si>
  <si>
    <t>AD308K3</t>
  </si>
  <si>
    <t>UWDE05M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</si>
  <si>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</si>
  <si>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</si>
  <si>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</si>
  <si>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</si>
  <si>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</si>
  <si>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</si>
  <si>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</si>
  <si>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</si>
  <si>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</si>
  <si>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</si>
  <si>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</si>
  <si>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Aq qant EXW Almaty oblysy (Qarasai audany s. Kokuzek kvartal Qarasсахар белый EXW г. Алматинская область (Карасайский район с. Кокузек квартар Карасу №118 МАЖ)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</si>
</sst>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S26"/>
  <sheetViews>
    <sheetView tabSelected="1" topLeftCell="G1" zoomScale="70" zoomScaleNormal="70" workbookViewId="0">
      <selection activeCell="L34" sqref="L34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7.14062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5.42578125" style="1" bestFit="1" customWidth="1"/>
    <col min="19" max="16384" width="9.140625" style="1"/>
  </cols>
  <sheetData>
    <row r="2" spans="2:19" x14ac:dyDescent="0.25">
      <c r="Q2" s="1" t="s">
        <v>11</v>
      </c>
    </row>
    <row r="3" spans="2:19" ht="39" customHeight="1" x14ac:dyDescent="0.25">
      <c r="B3" s="20" t="s">
        <v>123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9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  <c r="S4" s="2">
        <f>R5+R6</f>
        <v>0</v>
      </c>
    </row>
    <row r="5" spans="2:19" s="17" customFormat="1" ht="60" x14ac:dyDescent="0.25">
      <c r="B5" s="12" t="s">
        <v>124</v>
      </c>
      <c r="C5" s="14" t="s">
        <v>133</v>
      </c>
      <c r="D5" s="14" t="s">
        <v>119</v>
      </c>
      <c r="E5" s="14" t="s">
        <v>121</v>
      </c>
      <c r="F5" s="14" t="s">
        <v>122</v>
      </c>
      <c r="G5" s="14" t="s">
        <v>121</v>
      </c>
      <c r="H5" s="6" t="str">
        <f>VLOOKUP(J5,Наименование,2,FALSE)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5" s="15">
        <v>2701</v>
      </c>
      <c r="J5" s="6" t="s">
        <v>144</v>
      </c>
      <c r="K5" s="15">
        <v>1</v>
      </c>
      <c r="L5" s="19">
        <v>8383.7800000000007</v>
      </c>
      <c r="M5" s="19">
        <v>8383.7800000000007</v>
      </c>
      <c r="N5" s="19">
        <v>8383.7800000000007</v>
      </c>
      <c r="O5" s="19">
        <v>8383.7800000000007</v>
      </c>
      <c r="P5" s="19">
        <v>8383.7800000000007</v>
      </c>
      <c r="Q5" s="18">
        <v>5784808.2000000002</v>
      </c>
    </row>
    <row r="6" spans="2:19" s="17" customFormat="1" ht="60" x14ac:dyDescent="0.25">
      <c r="B6" s="12" t="s">
        <v>125</v>
      </c>
      <c r="C6" s="14" t="s">
        <v>134</v>
      </c>
      <c r="D6" s="14" t="s">
        <v>115</v>
      </c>
      <c r="E6" s="14" t="s">
        <v>121</v>
      </c>
      <c r="F6" s="14" t="s">
        <v>122</v>
      </c>
      <c r="G6" s="14" t="s">
        <v>121</v>
      </c>
      <c r="H6" s="6" t="str">
        <f>VLOOKUP(J6,Наименование,2,FALSE)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6" s="15">
        <v>2701</v>
      </c>
      <c r="J6" s="6" t="s">
        <v>94</v>
      </c>
      <c r="K6" s="15">
        <v>1</v>
      </c>
      <c r="L6" s="19">
        <v>8467.61</v>
      </c>
      <c r="M6" s="19">
        <v>8467.61</v>
      </c>
      <c r="N6" s="19">
        <v>8467.61</v>
      </c>
      <c r="O6" s="19">
        <v>8467.61</v>
      </c>
      <c r="P6" s="19">
        <v>8467.61</v>
      </c>
      <c r="Q6" s="18">
        <v>8763976.3499999996</v>
      </c>
    </row>
    <row r="7" spans="2:19" s="17" customFormat="1" ht="60" x14ac:dyDescent="0.25">
      <c r="B7" s="12" t="s">
        <v>103</v>
      </c>
      <c r="C7" s="14" t="s">
        <v>109</v>
      </c>
      <c r="D7" s="14" t="s">
        <v>92</v>
      </c>
      <c r="E7" s="14" t="s">
        <v>121</v>
      </c>
      <c r="F7" s="14" t="s">
        <v>122</v>
      </c>
      <c r="G7" s="14" t="s">
        <v>121</v>
      </c>
      <c r="H7" s="6" t="str">
        <f>VLOOKUP(J7,Наименование,2,FALSE)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7" s="15">
        <v>2701</v>
      </c>
      <c r="J7" s="6" t="s">
        <v>94</v>
      </c>
      <c r="K7" s="15">
        <v>1</v>
      </c>
      <c r="L7" s="19">
        <v>8467.61</v>
      </c>
      <c r="M7" s="19">
        <v>8467.61</v>
      </c>
      <c r="N7" s="19">
        <v>8467.61</v>
      </c>
      <c r="O7" s="19">
        <v>8467.61</v>
      </c>
      <c r="P7" s="19">
        <v>8467.61</v>
      </c>
      <c r="Q7" s="18">
        <v>2921325.45</v>
      </c>
    </row>
    <row r="8" spans="2:19" s="17" customFormat="1" ht="60" x14ac:dyDescent="0.25">
      <c r="B8" s="12" t="s">
        <v>126</v>
      </c>
      <c r="C8" s="14" t="s">
        <v>135</v>
      </c>
      <c r="D8" s="14" t="s">
        <v>119</v>
      </c>
      <c r="E8" s="14" t="s">
        <v>121</v>
      </c>
      <c r="F8" s="14" t="s">
        <v>122</v>
      </c>
      <c r="G8" s="14" t="s">
        <v>121</v>
      </c>
      <c r="H8" s="6" t="str">
        <f>VLOOKUP(J8,Наименование,2,FALSE)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8" s="15">
        <v>2701</v>
      </c>
      <c r="J8" s="6" t="s">
        <v>145</v>
      </c>
      <c r="K8" s="15">
        <v>1</v>
      </c>
      <c r="L8" s="19">
        <v>8383.7800000000007</v>
      </c>
      <c r="M8" s="19">
        <v>8300.7800000000007</v>
      </c>
      <c r="N8" s="19">
        <v>8383.7800000000007</v>
      </c>
      <c r="O8" s="19">
        <v>8383.7800000000007</v>
      </c>
      <c r="P8" s="19">
        <v>8383.7800000000007</v>
      </c>
      <c r="Q8" s="18">
        <v>2892404.1</v>
      </c>
    </row>
    <row r="9" spans="2:19" s="17" customFormat="1" ht="60" x14ac:dyDescent="0.25">
      <c r="B9" s="12" t="s">
        <v>125</v>
      </c>
      <c r="C9" s="14" t="s">
        <v>134</v>
      </c>
      <c r="D9" s="14" t="s">
        <v>115</v>
      </c>
      <c r="E9" s="14" t="s">
        <v>121</v>
      </c>
      <c r="F9" s="14" t="s">
        <v>122</v>
      </c>
      <c r="G9" s="14" t="s">
        <v>121</v>
      </c>
      <c r="H9" s="6" t="str">
        <f>VLOOKUP(J9,Наименование,2,FALSE)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9" s="15">
        <v>2701</v>
      </c>
      <c r="J9" s="6" t="s">
        <v>95</v>
      </c>
      <c r="K9" s="15">
        <v>1</v>
      </c>
      <c r="L9" s="19">
        <v>8383.7800000000007</v>
      </c>
      <c r="M9" s="19">
        <v>8383.7800000000007</v>
      </c>
      <c r="N9" s="19">
        <v>8383.7800000000007</v>
      </c>
      <c r="O9" s="19">
        <v>8383.7800000000007</v>
      </c>
      <c r="P9" s="19">
        <v>8383.7800000000007</v>
      </c>
      <c r="Q9" s="18">
        <v>5784808.2000000002</v>
      </c>
    </row>
    <row r="10" spans="2:19" s="17" customFormat="1" ht="60" x14ac:dyDescent="0.25">
      <c r="B10" s="12" t="s">
        <v>104</v>
      </c>
      <c r="C10" s="14" t="s">
        <v>110</v>
      </c>
      <c r="D10" s="14" t="s">
        <v>117</v>
      </c>
      <c r="E10" s="14" t="s">
        <v>121</v>
      </c>
      <c r="F10" s="14" t="s">
        <v>122</v>
      </c>
      <c r="G10" s="14" t="s">
        <v>121</v>
      </c>
      <c r="H10" s="6" t="str">
        <f>VLOOKUP(J10,Наименование,2,FALSE)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0" s="15">
        <v>2701</v>
      </c>
      <c r="J10" s="6" t="s">
        <v>96</v>
      </c>
      <c r="K10" s="15">
        <v>1</v>
      </c>
      <c r="L10" s="19">
        <v>8467.61</v>
      </c>
      <c r="M10" s="19">
        <v>8467.61</v>
      </c>
      <c r="N10" s="19">
        <v>8467.61</v>
      </c>
      <c r="O10" s="19">
        <v>8467.61</v>
      </c>
      <c r="P10" s="19">
        <v>8467.61</v>
      </c>
      <c r="Q10" s="18">
        <v>8763976.3499999996</v>
      </c>
    </row>
    <row r="11" spans="2:19" s="17" customFormat="1" ht="60" x14ac:dyDescent="0.25">
      <c r="B11" s="12" t="s">
        <v>127</v>
      </c>
      <c r="C11" s="14" t="s">
        <v>136</v>
      </c>
      <c r="D11" s="14" t="s">
        <v>142</v>
      </c>
      <c r="E11" s="14" t="s">
        <v>121</v>
      </c>
      <c r="F11" s="14" t="s">
        <v>122</v>
      </c>
      <c r="G11" s="14" t="s">
        <v>121</v>
      </c>
      <c r="H11" s="6" t="str">
        <f>VLOOKUP(J11,Наименование,2,FALSE)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1" s="15">
        <v>2701</v>
      </c>
      <c r="J11" s="6" t="s">
        <v>96</v>
      </c>
      <c r="K11" s="15">
        <v>1</v>
      </c>
      <c r="L11" s="19">
        <v>8467.61</v>
      </c>
      <c r="M11" s="19">
        <v>8467.61</v>
      </c>
      <c r="N11" s="19">
        <v>8467.61</v>
      </c>
      <c r="O11" s="19">
        <v>8467.61</v>
      </c>
      <c r="P11" s="19">
        <v>8467.61</v>
      </c>
      <c r="Q11" s="18">
        <v>2921325.45</v>
      </c>
    </row>
    <row r="12" spans="2:19" s="17" customFormat="1" ht="60" x14ac:dyDescent="0.25">
      <c r="B12" s="12" t="s">
        <v>105</v>
      </c>
      <c r="C12" s="14" t="s">
        <v>111</v>
      </c>
      <c r="D12" s="14" t="s">
        <v>118</v>
      </c>
      <c r="E12" s="14" t="s">
        <v>121</v>
      </c>
      <c r="F12" s="14" t="s">
        <v>122</v>
      </c>
      <c r="G12" s="14" t="s">
        <v>121</v>
      </c>
      <c r="H12" s="6" t="str">
        <f>VLOOKUP(J12,Наименование,2,FALSE)</f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12" s="15">
        <v>2701</v>
      </c>
      <c r="J12" s="6" t="s">
        <v>97</v>
      </c>
      <c r="K12" s="15">
        <v>2</v>
      </c>
      <c r="L12" s="19">
        <v>8467.61</v>
      </c>
      <c r="M12" s="19">
        <v>8467.61</v>
      </c>
      <c r="N12" s="19">
        <v>8467.61</v>
      </c>
      <c r="O12" s="19">
        <v>8467.61</v>
      </c>
      <c r="P12" s="19">
        <v>8467.61</v>
      </c>
      <c r="Q12" s="18">
        <v>11685301.800000001</v>
      </c>
      <c r="R12" s="26"/>
    </row>
    <row r="13" spans="2:19" s="17" customFormat="1" ht="60" x14ac:dyDescent="0.25">
      <c r="B13" s="12" t="s">
        <v>125</v>
      </c>
      <c r="C13" s="14" t="s">
        <v>134</v>
      </c>
      <c r="D13" s="14" t="s">
        <v>115</v>
      </c>
      <c r="E13" s="14" t="s">
        <v>121</v>
      </c>
      <c r="F13" s="14" t="s">
        <v>122</v>
      </c>
      <c r="G13" s="14" t="s">
        <v>121</v>
      </c>
      <c r="H13" s="6" t="str">
        <f>VLOOKUP(J13,Наименование,2,FALSE)</f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13" s="15">
        <v>2701</v>
      </c>
      <c r="J13" s="6" t="s">
        <v>98</v>
      </c>
      <c r="K13" s="15">
        <v>2</v>
      </c>
      <c r="L13" s="19">
        <v>8467.61</v>
      </c>
      <c r="M13" s="19">
        <v>8467.61</v>
      </c>
      <c r="N13" s="19">
        <v>8467.61</v>
      </c>
      <c r="O13" s="19">
        <v>8467.61</v>
      </c>
      <c r="P13" s="19">
        <v>8467.61</v>
      </c>
      <c r="Q13" s="18">
        <v>11685301.800000001</v>
      </c>
      <c r="R13" s="2"/>
    </row>
    <row r="14" spans="2:19" s="17" customFormat="1" ht="60" x14ac:dyDescent="0.25">
      <c r="B14" s="12" t="s">
        <v>128</v>
      </c>
      <c r="C14" s="14" t="s">
        <v>137</v>
      </c>
      <c r="D14" s="14" t="s">
        <v>119</v>
      </c>
      <c r="E14" s="14" t="s">
        <v>121</v>
      </c>
      <c r="F14" s="14" t="s">
        <v>122</v>
      </c>
      <c r="G14" s="14" t="s">
        <v>121</v>
      </c>
      <c r="H14" s="6" t="str">
        <f>VLOOKUP(J14,Наименование,2,FALSE)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4" s="15">
        <v>2701</v>
      </c>
      <c r="J14" s="6" t="s">
        <v>99</v>
      </c>
      <c r="K14" s="15">
        <v>1</v>
      </c>
      <c r="L14" s="19">
        <v>8467.61</v>
      </c>
      <c r="M14" s="19">
        <v>8467.61</v>
      </c>
      <c r="N14" s="19">
        <v>8467.61</v>
      </c>
      <c r="O14" s="19">
        <v>8467.61</v>
      </c>
      <c r="P14" s="19">
        <v>8467.61</v>
      </c>
      <c r="Q14" s="18">
        <v>8763976.3499999996</v>
      </c>
    </row>
    <row r="15" spans="2:19" s="17" customFormat="1" ht="60" x14ac:dyDescent="0.25">
      <c r="B15" s="12" t="s">
        <v>107</v>
      </c>
      <c r="C15" s="14" t="s">
        <v>113</v>
      </c>
      <c r="D15" s="14" t="s">
        <v>116</v>
      </c>
      <c r="E15" s="14" t="s">
        <v>121</v>
      </c>
      <c r="F15" s="14" t="s">
        <v>122</v>
      </c>
      <c r="G15" s="14" t="s">
        <v>121</v>
      </c>
      <c r="H15" s="6" t="str">
        <f>VLOOKUP(J15,Наименование,2,FALSE)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5" s="15">
        <v>2701</v>
      </c>
      <c r="J15" s="6" t="s">
        <v>99</v>
      </c>
      <c r="K15" s="15">
        <v>1</v>
      </c>
      <c r="L15" s="19">
        <v>8467.61</v>
      </c>
      <c r="M15" s="19">
        <v>8467.61</v>
      </c>
      <c r="N15" s="19">
        <v>8467.61</v>
      </c>
      <c r="O15" s="19">
        <v>8467.61</v>
      </c>
      <c r="P15" s="19">
        <v>8467.61</v>
      </c>
      <c r="Q15" s="18">
        <v>5842650.9000000004</v>
      </c>
    </row>
    <row r="16" spans="2:19" s="17" customFormat="1" ht="60" x14ac:dyDescent="0.25">
      <c r="B16" s="12" t="s">
        <v>106</v>
      </c>
      <c r="C16" s="14" t="s">
        <v>112</v>
      </c>
      <c r="D16" s="14" t="s">
        <v>93</v>
      </c>
      <c r="E16" s="14" t="s">
        <v>121</v>
      </c>
      <c r="F16" s="14" t="s">
        <v>122</v>
      </c>
      <c r="G16" s="14" t="s">
        <v>121</v>
      </c>
      <c r="H16" s="6" t="str">
        <f>VLOOKUP(J16,Наименование,2,FALSE)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6" s="15">
        <v>2701</v>
      </c>
      <c r="J16" s="6" t="s">
        <v>99</v>
      </c>
      <c r="K16" s="15">
        <v>2</v>
      </c>
      <c r="L16" s="19">
        <v>8467.61</v>
      </c>
      <c r="M16" s="19">
        <v>8467.61</v>
      </c>
      <c r="N16" s="19">
        <v>8467.61</v>
      </c>
      <c r="O16" s="19">
        <v>8467.61</v>
      </c>
      <c r="P16" s="19">
        <v>8467.61</v>
      </c>
      <c r="Q16" s="18">
        <v>8763976.3500000015</v>
      </c>
      <c r="R16" s="2"/>
    </row>
    <row r="17" spans="2:18" s="17" customFormat="1" ht="60" x14ac:dyDescent="0.25">
      <c r="B17" s="12" t="s">
        <v>128</v>
      </c>
      <c r="C17" s="14" t="s">
        <v>137</v>
      </c>
      <c r="D17" s="14" t="s">
        <v>119</v>
      </c>
      <c r="E17" s="14" t="s">
        <v>121</v>
      </c>
      <c r="F17" s="14" t="s">
        <v>122</v>
      </c>
      <c r="G17" s="14" t="s">
        <v>121</v>
      </c>
      <c r="H17" s="6" t="str">
        <f>VLOOKUP(J17,Наименование,2,FALSE)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7" s="15">
        <v>2701</v>
      </c>
      <c r="J17" s="6" t="s">
        <v>99</v>
      </c>
      <c r="K17" s="15">
        <v>1</v>
      </c>
      <c r="L17" s="19">
        <v>8467.61</v>
      </c>
      <c r="M17" s="19">
        <v>8467.61</v>
      </c>
      <c r="N17" s="19">
        <v>8467.61</v>
      </c>
      <c r="O17" s="19">
        <v>8467.61</v>
      </c>
      <c r="P17" s="19">
        <v>8467.61</v>
      </c>
      <c r="Q17" s="18">
        <v>2921325.45</v>
      </c>
    </row>
    <row r="18" spans="2:18" s="17" customFormat="1" ht="60" x14ac:dyDescent="0.25">
      <c r="B18" s="12" t="s">
        <v>129</v>
      </c>
      <c r="C18" s="14" t="s">
        <v>138</v>
      </c>
      <c r="D18" s="14" t="s">
        <v>116</v>
      </c>
      <c r="E18" s="14" t="s">
        <v>121</v>
      </c>
      <c r="F18" s="14" t="s">
        <v>122</v>
      </c>
      <c r="G18" s="14" t="s">
        <v>121</v>
      </c>
      <c r="H18" s="6" t="str">
        <f>VLOOKUP(J18,Наименование,2,FALSE)</f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18" s="15">
        <v>2701</v>
      </c>
      <c r="J18" s="6" t="s">
        <v>100</v>
      </c>
      <c r="K18" s="15">
        <v>1</v>
      </c>
      <c r="L18" s="19">
        <v>8467.61</v>
      </c>
      <c r="M18" s="19">
        <v>8467.61</v>
      </c>
      <c r="N18" s="19">
        <v>8467.61</v>
      </c>
      <c r="O18" s="19">
        <v>8467.61</v>
      </c>
      <c r="P18" s="19">
        <v>8467.61</v>
      </c>
      <c r="Q18" s="18">
        <v>2921325.45</v>
      </c>
    </row>
    <row r="19" spans="2:18" s="17" customFormat="1" ht="60" x14ac:dyDescent="0.25">
      <c r="B19" s="12" t="s">
        <v>108</v>
      </c>
      <c r="C19" s="14" t="s">
        <v>114</v>
      </c>
      <c r="D19" s="14" t="s">
        <v>120</v>
      </c>
      <c r="E19" s="14" t="s">
        <v>121</v>
      </c>
      <c r="F19" s="14" t="s">
        <v>122</v>
      </c>
      <c r="G19" s="14" t="s">
        <v>121</v>
      </c>
      <c r="H19" s="6" t="str">
        <f>VLOOKUP(J19,Наименование,2,FALSE)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19" s="15">
        <v>2701</v>
      </c>
      <c r="J19" s="6" t="s">
        <v>101</v>
      </c>
      <c r="K19" s="15">
        <v>1</v>
      </c>
      <c r="L19" s="19">
        <v>8383.7800000000007</v>
      </c>
      <c r="M19" s="19">
        <v>8383.7800000000007</v>
      </c>
      <c r="N19" s="19">
        <v>8383.7800000000007</v>
      </c>
      <c r="O19" s="19">
        <v>8383.7800000000007</v>
      </c>
      <c r="P19" s="19">
        <v>8383.7800000000007</v>
      </c>
      <c r="Q19" s="18">
        <v>8677212.3000000007</v>
      </c>
    </row>
    <row r="20" spans="2:18" s="17" customFormat="1" ht="60" x14ac:dyDescent="0.25">
      <c r="B20" s="12" t="s">
        <v>129</v>
      </c>
      <c r="C20" s="14" t="s">
        <v>138</v>
      </c>
      <c r="D20" s="14" t="s">
        <v>116</v>
      </c>
      <c r="E20" s="14" t="s">
        <v>121</v>
      </c>
      <c r="F20" s="14" t="s">
        <v>122</v>
      </c>
      <c r="G20" s="14" t="s">
        <v>121</v>
      </c>
      <c r="H20" s="6" t="str">
        <f>VLOOKUP(J20,Наименование,2,FALSE)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20" s="15">
        <v>2701</v>
      </c>
      <c r="J20" s="6" t="s">
        <v>101</v>
      </c>
      <c r="K20" s="15">
        <v>1</v>
      </c>
      <c r="L20" s="19">
        <v>8383.7800000000007</v>
      </c>
      <c r="M20" s="19">
        <v>8383.7800000000007</v>
      </c>
      <c r="N20" s="19">
        <v>8383.7800000000007</v>
      </c>
      <c r="O20" s="19">
        <v>8383.7800000000007</v>
      </c>
      <c r="P20" s="19">
        <v>8383.7800000000007</v>
      </c>
      <c r="Q20" s="18">
        <v>8677212.3000000007</v>
      </c>
    </row>
    <row r="21" spans="2:18" s="17" customFormat="1" ht="60" x14ac:dyDescent="0.25">
      <c r="B21" s="12" t="s">
        <v>106</v>
      </c>
      <c r="C21" s="14" t="s">
        <v>112</v>
      </c>
      <c r="D21" s="14" t="s">
        <v>119</v>
      </c>
      <c r="E21" s="14" t="s">
        <v>121</v>
      </c>
      <c r="F21" s="14" t="s">
        <v>122</v>
      </c>
      <c r="G21" s="14" t="s">
        <v>121</v>
      </c>
      <c r="H21" s="6" t="str">
        <f>VLOOKUP(J21,Наименование,2,FALSE)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1" s="15">
        <v>2701</v>
      </c>
      <c r="J21" s="6" t="s">
        <v>102</v>
      </c>
      <c r="K21" s="15">
        <v>1</v>
      </c>
      <c r="L21" s="19">
        <v>8467.61</v>
      </c>
      <c r="M21" s="19">
        <v>8467.61</v>
      </c>
      <c r="N21" s="19">
        <v>8467.61</v>
      </c>
      <c r="O21" s="19">
        <v>8467.61</v>
      </c>
      <c r="P21" s="19">
        <v>8467.61</v>
      </c>
      <c r="Q21" s="18">
        <v>8763976.3499999996</v>
      </c>
    </row>
    <row r="22" spans="2:18" s="17" customFormat="1" ht="30" x14ac:dyDescent="0.25">
      <c r="B22" s="12" t="s">
        <v>130</v>
      </c>
      <c r="C22" s="14" t="s">
        <v>139</v>
      </c>
      <c r="D22" s="14" t="s">
        <v>92</v>
      </c>
      <c r="E22" s="14" t="s">
        <v>84</v>
      </c>
      <c r="F22" s="14" t="s">
        <v>143</v>
      </c>
      <c r="G22" s="14" t="s">
        <v>93</v>
      </c>
      <c r="H22" s="6" t="str">
        <f>VLOOKUP(J22,Наименование,2,FALSE)</f>
        <v>aq qant, EXW jetkizy sharttary Shymkent q./сахар белый, условия поставки EXW г. Шымкент</v>
      </c>
      <c r="I22" s="15">
        <v>1701</v>
      </c>
      <c r="J22" s="6" t="s">
        <v>12</v>
      </c>
      <c r="K22" s="15">
        <v>2</v>
      </c>
      <c r="L22" s="19">
        <v>335000</v>
      </c>
      <c r="M22" s="19">
        <v>335000</v>
      </c>
      <c r="N22" s="19">
        <v>335000</v>
      </c>
      <c r="O22" s="19">
        <v>335000</v>
      </c>
      <c r="P22" s="19">
        <v>335000</v>
      </c>
      <c r="Q22" s="18">
        <v>67000000</v>
      </c>
      <c r="R22" s="2"/>
    </row>
    <row r="23" spans="2:18" s="17" customFormat="1" ht="60" x14ac:dyDescent="0.25">
      <c r="B23" s="12" t="s">
        <v>131</v>
      </c>
      <c r="C23" s="14" t="s">
        <v>140</v>
      </c>
      <c r="D23" s="14" t="s">
        <v>92</v>
      </c>
      <c r="E23" s="14" t="s">
        <v>84</v>
      </c>
      <c r="F23" s="14" t="s">
        <v>143</v>
      </c>
      <c r="G23" s="14" t="s">
        <v>93</v>
      </c>
      <c r="H23" s="6" t="str">
        <f>VLOOKUP(J23,Наименование,2,FALSE)</f>
        <v>Aq qant EXW Almaty oblysy (Qarasai audany s. Kokuzek kvartal Qarasсахар белый EXW г. Алматинская область (Карасайский район с. Кокузек квартар Карасу №118 МАЖ)</v>
      </c>
      <c r="I23" s="15">
        <v>1701</v>
      </c>
      <c r="J23" s="6" t="s">
        <v>146</v>
      </c>
      <c r="K23" s="15">
        <v>3</v>
      </c>
      <c r="L23" s="19">
        <v>335000</v>
      </c>
      <c r="M23" s="19">
        <v>335000</v>
      </c>
      <c r="N23" s="19">
        <v>335000</v>
      </c>
      <c r="O23" s="19">
        <v>335000</v>
      </c>
      <c r="P23" s="19">
        <v>335000</v>
      </c>
      <c r="Q23" s="18">
        <v>100500000</v>
      </c>
      <c r="R23" s="26"/>
    </row>
    <row r="24" spans="2:18" s="17" customFormat="1" ht="60" x14ac:dyDescent="0.25">
      <c r="B24" s="12" t="s">
        <v>132</v>
      </c>
      <c r="C24" s="14" t="s">
        <v>141</v>
      </c>
      <c r="D24" s="14" t="s">
        <v>92</v>
      </c>
      <c r="E24" s="14" t="s">
        <v>84</v>
      </c>
      <c r="F24" s="14" t="s">
        <v>143</v>
      </c>
      <c r="G24" s="14" t="s">
        <v>93</v>
      </c>
      <c r="H24" s="6" t="str">
        <f>VLOOKUP(J24,Наименование,2,FALSE)</f>
        <v>Aq qant EXW Almaty oblysy (Qarasai audany s. Kokuzek kvartal Qarasсахар белый EXW г. Алматинская область (Карасайский район с. Кокузек квартар Карасу №118 МАЖ)</v>
      </c>
      <c r="I24" s="15">
        <v>1701</v>
      </c>
      <c r="J24" s="6" t="s">
        <v>146</v>
      </c>
      <c r="K24" s="15">
        <v>1</v>
      </c>
      <c r="L24" s="19">
        <v>335000</v>
      </c>
      <c r="M24" s="19">
        <v>335000</v>
      </c>
      <c r="N24" s="19">
        <v>335000</v>
      </c>
      <c r="O24" s="19">
        <v>335000</v>
      </c>
      <c r="P24" s="19">
        <v>335000</v>
      </c>
      <c r="Q24" s="18">
        <v>33500000</v>
      </c>
    </row>
    <row r="25" spans="2:18" s="17" customFormat="1" ht="60" x14ac:dyDescent="0.25">
      <c r="B25" s="12" t="s">
        <v>124</v>
      </c>
      <c r="C25" s="14" t="s">
        <v>133</v>
      </c>
      <c r="D25" s="14" t="s">
        <v>119</v>
      </c>
      <c r="E25" s="14" t="s">
        <v>121</v>
      </c>
      <c r="F25" s="14" t="s">
        <v>122</v>
      </c>
      <c r="G25" s="14" t="s">
        <v>121</v>
      </c>
      <c r="H25" s="6" t="str">
        <f>VLOOKUP(J25,Наименование,2,FALSE)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25" s="15">
        <v>2701</v>
      </c>
      <c r="J25" s="6" t="s">
        <v>145</v>
      </c>
      <c r="K25" s="15">
        <v>1</v>
      </c>
      <c r="L25" s="19">
        <v>8383.7800000000007</v>
      </c>
      <c r="M25" s="19">
        <v>8300.7800000000007</v>
      </c>
      <c r="N25" s="19">
        <v>8300.7800000000007</v>
      </c>
      <c r="O25" s="19">
        <v>8300.7800000000007</v>
      </c>
      <c r="P25" s="19">
        <v>8300.7800000000007</v>
      </c>
      <c r="Q25" s="18">
        <v>2863769.1</v>
      </c>
    </row>
    <row r="26" spans="2:18" x14ac:dyDescent="0.25">
      <c r="B26" s="1"/>
      <c r="H26" s="21" t="s">
        <v>8</v>
      </c>
      <c r="I26" s="21"/>
      <c r="J26" s="21"/>
      <c r="K26" s="21"/>
      <c r="L26" s="21"/>
      <c r="M26" s="21"/>
      <c r="N26" s="21"/>
      <c r="O26" s="21"/>
      <c r="P26" s="21"/>
      <c r="Q26" s="16">
        <f>SUM(Q5:Q25)</f>
        <v>320398652.25</v>
      </c>
    </row>
  </sheetData>
  <autoFilter ref="A4:Q26" xr:uid="{FF7F4A98-8150-476E-8244-C3C3007FCF8D}"/>
  <mergeCells count="2">
    <mergeCell ref="B3:Q3"/>
    <mergeCell ref="H26:P26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2653-E211-454F-BB63-46FFBA5DD29A}">
  <dimension ref="B2:C14"/>
  <sheetViews>
    <sheetView zoomScale="115" zoomScaleNormal="115" workbookViewId="0">
      <selection activeCell="B2" sqref="B2:C14"/>
    </sheetView>
  </sheetViews>
  <sheetFormatPr defaultRowHeight="15" x14ac:dyDescent="0.25"/>
  <sheetData>
    <row r="2" spans="2:3" x14ac:dyDescent="0.25">
      <c r="B2" s="25" t="s">
        <v>101</v>
      </c>
      <c r="C2" s="25" t="s">
        <v>147</v>
      </c>
    </row>
    <row r="3" spans="2:3" x14ac:dyDescent="0.25">
      <c r="B3" s="25" t="s">
        <v>100</v>
      </c>
      <c r="C3" s="25" t="s">
        <v>148</v>
      </c>
    </row>
    <row r="4" spans="2:3" x14ac:dyDescent="0.25">
      <c r="B4" s="25" t="s">
        <v>144</v>
      </c>
      <c r="C4" s="25" t="s">
        <v>149</v>
      </c>
    </row>
    <row r="5" spans="2:3" x14ac:dyDescent="0.25">
      <c r="B5" s="25" t="s">
        <v>94</v>
      </c>
      <c r="C5" s="25" t="s">
        <v>150</v>
      </c>
    </row>
    <row r="6" spans="2:3" x14ac:dyDescent="0.25">
      <c r="B6" s="25" t="s">
        <v>145</v>
      </c>
      <c r="C6" s="25" t="s">
        <v>151</v>
      </c>
    </row>
    <row r="7" spans="2:3" x14ac:dyDescent="0.25">
      <c r="B7" s="25" t="s">
        <v>96</v>
      </c>
      <c r="C7" s="25" t="s">
        <v>152</v>
      </c>
    </row>
    <row r="8" spans="2:3" x14ac:dyDescent="0.25">
      <c r="B8" s="25" t="s">
        <v>98</v>
      </c>
      <c r="C8" s="25" t="s">
        <v>153</v>
      </c>
    </row>
    <row r="9" spans="2:3" x14ac:dyDescent="0.25">
      <c r="B9" s="25" t="s">
        <v>97</v>
      </c>
      <c r="C9" s="25" t="s">
        <v>154</v>
      </c>
    </row>
    <row r="10" spans="2:3" x14ac:dyDescent="0.25">
      <c r="B10" s="25" t="s">
        <v>99</v>
      </c>
      <c r="C10" s="25" t="s">
        <v>155</v>
      </c>
    </row>
    <row r="11" spans="2:3" x14ac:dyDescent="0.25">
      <c r="B11" s="25" t="s">
        <v>102</v>
      </c>
      <c r="C11" s="25" t="s">
        <v>156</v>
      </c>
    </row>
    <row r="12" spans="2:3" x14ac:dyDescent="0.25">
      <c r="B12" s="25" t="s">
        <v>95</v>
      </c>
      <c r="C12" s="25" t="s">
        <v>157</v>
      </c>
    </row>
    <row r="13" spans="2:3" x14ac:dyDescent="0.25">
      <c r="B13" s="25" t="s">
        <v>146</v>
      </c>
      <c r="C13" s="25" t="s">
        <v>158</v>
      </c>
    </row>
    <row r="14" spans="2:3" x14ac:dyDescent="0.25">
      <c r="B14" s="25" t="s">
        <v>12</v>
      </c>
      <c r="C14" s="25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20" t="s">
        <v>50</v>
      </c>
      <c r="C3" s="20"/>
      <c r="D3" s="20"/>
      <c r="E3" s="20"/>
      <c r="F3" s="20"/>
      <c r="G3" s="20"/>
      <c r="H3" s="20"/>
      <c r="I3" s="20"/>
      <c r="J3" s="20"/>
      <c r="K3" s="20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35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20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20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20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2" t="s">
        <v>8</v>
      </c>
      <c r="E52" s="23"/>
      <c r="F52" s="23"/>
      <c r="G52" s="23"/>
      <c r="H52" s="23"/>
      <c r="I52" s="23"/>
      <c r="J52" s="24"/>
      <c r="K52" s="11">
        <v>4321708398.8000002</v>
      </c>
      <c r="V52" s="2" t="b">
        <f t="shared" si="2"/>
        <v>1</v>
      </c>
      <c r="AA52" s="4"/>
      <c r="AB52" s="5"/>
      <c r="AC52" s="22" t="s">
        <v>8</v>
      </c>
      <c r="AD52" s="23"/>
      <c r="AE52" s="23"/>
      <c r="AF52" s="23"/>
      <c r="AG52" s="23"/>
      <c r="AH52" s="23"/>
      <c r="AI52" s="24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 </vt:lpstr>
      <vt:lpstr>Лист1</vt:lpstr>
      <vt:lpstr>Лист1  (2)</vt:lpstr>
      <vt:lpstr>Наименование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2025-11-19T12:54:07Z</dcterms:modified>
</cp:coreProperties>
</file>