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CB867E76-FF8A-46E9-B15E-1287F0CC941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8.07.2026" sheetId="15" r:id="rId1"/>
    <sheet name="Лист1" sheetId="14" state="hidden" r:id="rId2"/>
  </sheets>
  <definedNames>
    <definedName name="_xlnm._FilterDatabase" localSheetId="0" hidden="1">'08.07.2026'!$A$4:$Q$16</definedName>
    <definedName name="_xlnm._FilterDatabase" localSheetId="1" hidden="1">Лист1!$B$2:$D$86</definedName>
    <definedName name="Товар">Лист1!$B$2:$D$86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5" l="1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I5" i="15"/>
  <c r="H5" i="15"/>
</calcChain>
</file>

<file path=xl/sharedStrings.xml><?xml version="1.0" encoding="utf-8"?>
<sst xmlns="http://schemas.openxmlformats.org/spreadsheetml/2006/main" count="289" uniqueCount="204">
  <si>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</si>
  <si>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</si>
  <si>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</si>
  <si>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</si>
  <si>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</si>
  <si>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</si>
  <si>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</si>
  <si>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</si>
  <si>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</si>
  <si>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</si>
  <si>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</si>
  <si>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</si>
  <si>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</si>
  <si>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</si>
  <si>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</si>
  <si>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</si>
  <si>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</si>
  <si>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</si>
  <si>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</si>
  <si>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</si>
  <si>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</si>
  <si>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</si>
  <si>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</si>
  <si>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</si>
  <si>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</si>
  <si>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</si>
  <si>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</si>
  <si>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</si>
  <si>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</si>
  <si>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</si>
  <si>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</si>
  <si>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</si>
  <si>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</si>
  <si>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</si>
  <si>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</si>
  <si>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</si>
  <si>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</si>
  <si>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</si>
  <si>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</si>
  <si>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</si>
  <si>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</si>
  <si>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</si>
  <si>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</si>
  <si>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</si>
  <si>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</si>
  <si>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</si>
  <si>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</si>
  <si>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</si>
  <si>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</si>
  <si>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</si>
  <si>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</si>
  <si>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</si>
  <si>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</si>
  <si>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</si>
  <si>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</si>
  <si>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</si>
  <si>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</si>
  <si>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</si>
  <si>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</si>
  <si>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</si>
  <si>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</si>
  <si>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</si>
  <si>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</si>
  <si>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</si>
  <si>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</si>
  <si>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</si>
  <si>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</si>
  <si>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</si>
  <si>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</si>
  <si>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</si>
  <si>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</si>
  <si>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</si>
  <si>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</si>
  <si>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</si>
  <si>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</si>
  <si>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</si>
  <si>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</si>
  <si>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</si>
  <si>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</si>
  <si>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</si>
  <si>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</si>
  <si>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</si>
  <si>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</si>
  <si>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</si>
  <si>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</si>
  <si>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</si>
  <si>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</si>
  <si>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</si>
  <si>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</si>
  <si>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</si>
  <si>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</si>
  <si>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</si>
  <si>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</si>
  <si>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</si>
  <si>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</si>
  <si>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</si>
  <si>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</si>
  <si>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</si>
  <si>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</si>
  <si>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</si>
  <si>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</si>
  <si>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</si>
  <si>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</si>
  <si>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</si>
  <si>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</si>
  <si>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</si>
  <si>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</si>
  <si>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</si>
  <si>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</si>
  <si>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</si>
  <si>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</si>
  <si>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</si>
  <si>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</si>
  <si>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</si>
  <si>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</si>
  <si>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</si>
  <si>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</si>
  <si>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</si>
  <si>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</si>
  <si>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</si>
  <si>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</si>
  <si>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</si>
  <si>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</si>
  <si>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</si>
  <si>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</si>
  <si>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</si>
  <si>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</si>
  <si>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</si>
  <si>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</si>
  <si>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</si>
  <si>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</si>
  <si>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</si>
  <si>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</si>
  <si>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</si>
  <si>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</si>
  <si>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</si>
  <si>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</si>
  <si>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</si>
  <si>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</si>
  <si>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</si>
  <si>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</si>
  <si>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</si>
  <si>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</si>
  <si>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</si>
  <si>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</si>
  <si>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</si>
  <si>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</si>
  <si>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</si>
  <si>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</si>
  <si>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</si>
  <si>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</si>
  <si>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</si>
  <si>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</si>
  <si>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</si>
  <si>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</si>
  <si>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</si>
  <si>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</si>
  <si>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</si>
  <si>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</si>
  <si>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</si>
  <si>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</si>
  <si>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</si>
  <si>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</si>
  <si>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</si>
  <si>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</si>
  <si>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</si>
  <si>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</si>
  <si>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</si>
  <si>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</si>
  <si>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</si>
  <si>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</si>
  <si>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AMKO GROUP ТОО</t>
  </si>
  <si>
    <t>ТОО "Коксуский сахарный завод"</t>
  </si>
  <si>
    <t>150240026911</t>
  </si>
  <si>
    <t>FB Capital ТОО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</si>
  <si>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</si>
  <si>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</si>
  <si>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</si>
  <si>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</si>
  <si>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САУДА-САТТЫҚ НӘТИЖЕЛЕРІ / ИТОГИ ТОРГОВ  
08.07.2026</t>
  </si>
  <si>
    <t>W3DE256</t>
  </si>
  <si>
    <t>3 klasty jumsaq bidai, gluten 25-26, EXW/пшеница мягкая 3 класса, клейковина 25-26, EXW</t>
  </si>
  <si>
    <t>ТОО "Агрофирма Курма"</t>
  </si>
  <si>
    <t>ТОО Dina Market</t>
  </si>
  <si>
    <t>ТОО Алтын Қазан ШҚ</t>
  </si>
  <si>
    <t>ИП Крылова Юлия Сергеевна</t>
  </si>
  <si>
    <t>ТОО БАС ТОРГОВЛЯ-21</t>
  </si>
  <si>
    <t>ТОО Жан - Дос KZ</t>
  </si>
  <si>
    <t>ТОО "Анвар"</t>
  </si>
  <si>
    <t>ТОО "Комек Бидай"</t>
  </si>
  <si>
    <t>010340001446</t>
  </si>
  <si>
    <t>100840011827</t>
  </si>
  <si>
    <t>161140028136</t>
  </si>
  <si>
    <t>840228400010</t>
  </si>
  <si>
    <t>210440012516</t>
  </si>
  <si>
    <t>140740020037</t>
  </si>
  <si>
    <t>930340000648</t>
  </si>
  <si>
    <t>220740006930</t>
  </si>
  <si>
    <t>ATC Brok ТОО</t>
  </si>
  <si>
    <t>Актор НС ТОО</t>
  </si>
  <si>
    <t>Продовольственная контрактная корпорация АО НК</t>
  </si>
  <si>
    <t>Хеликон Трейдин ТОО</t>
  </si>
  <si>
    <t>950440000101</t>
  </si>
  <si>
    <t>231140035441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</si>
</sst>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45"/>
  <sheetViews>
    <sheetView tabSelected="1" topLeftCell="M1" zoomScale="55" zoomScaleNormal="55" workbookViewId="0">
      <selection activeCell="K30" sqref="K30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179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47.25" x14ac:dyDescent="0.25">
      <c r="B5" s="6" t="s">
        <v>182</v>
      </c>
      <c r="C5" s="6" t="s">
        <v>190</v>
      </c>
      <c r="D5" s="6" t="s">
        <v>198</v>
      </c>
      <c r="E5" s="6" t="s">
        <v>200</v>
      </c>
      <c r="F5" s="6" t="s">
        <v>202</v>
      </c>
      <c r="G5" s="6" t="s">
        <v>200</v>
      </c>
      <c r="H5" s="6" t="str">
        <f t="shared" ref="H5" si="0">VLOOKUP(J5,Товар,2,FALSE)</f>
        <v>4 klasty jumsaq bidai, 18% gluten, EXW jetkizy sharttary (PTF)/пшеница мягкая 4 класса, клейковина 18%, условия поставки EXW (ПТФ)</v>
      </c>
      <c r="I5" s="6" t="str">
        <f t="shared" ref="I5" si="1">VLOOKUP(J5,Товар,3,FALSE)</f>
        <v>1001 19 000 0</v>
      </c>
      <c r="J5" s="6" t="s">
        <v>29</v>
      </c>
      <c r="K5" s="6">
        <v>1</v>
      </c>
      <c r="L5" s="14">
        <v>95000</v>
      </c>
      <c r="M5" s="14">
        <v>95000</v>
      </c>
      <c r="N5" s="14">
        <v>95000</v>
      </c>
      <c r="O5" s="14">
        <v>95000</v>
      </c>
      <c r="P5" s="14">
        <v>95000</v>
      </c>
      <c r="Q5" s="14">
        <v>359290000</v>
      </c>
      <c r="R5" s="16"/>
    </row>
    <row r="6" spans="2:18" s="7" customFormat="1" ht="31.5" x14ac:dyDescent="0.25">
      <c r="B6" s="6" t="s">
        <v>183</v>
      </c>
      <c r="C6" s="6" t="s">
        <v>191</v>
      </c>
      <c r="D6" s="6" t="s">
        <v>199</v>
      </c>
      <c r="E6" s="6" t="s">
        <v>172</v>
      </c>
      <c r="F6" s="6" t="s">
        <v>173</v>
      </c>
      <c r="G6" s="6" t="s">
        <v>174</v>
      </c>
      <c r="H6" s="6" t="str">
        <f t="shared" ref="H6:H7" si="2">VLOOKUP(J6,Товар,2,FALSE)</f>
        <v>aq qant, EXW jetkizy sharttary/сахар белый, условия поставки EXW</v>
      </c>
      <c r="I6" s="6">
        <f t="shared" ref="I6:I7" si="3">VLOOKUP(J6,Товар,3,FALSE)</f>
        <v>1701</v>
      </c>
      <c r="J6" s="6" t="s">
        <v>30</v>
      </c>
      <c r="K6" s="6">
        <v>1</v>
      </c>
      <c r="L6" s="14">
        <v>435000</v>
      </c>
      <c r="M6" s="14">
        <v>435000</v>
      </c>
      <c r="N6" s="14">
        <v>435000</v>
      </c>
      <c r="O6" s="14">
        <v>435000</v>
      </c>
      <c r="P6" s="14">
        <v>435000</v>
      </c>
      <c r="Q6" s="14">
        <v>59160000</v>
      </c>
    </row>
    <row r="7" spans="2:18" s="7" customFormat="1" ht="31.5" x14ac:dyDescent="0.25">
      <c r="B7" s="6" t="s">
        <v>184</v>
      </c>
      <c r="C7" s="6" t="s">
        <v>192</v>
      </c>
      <c r="D7" s="6" t="s">
        <v>171</v>
      </c>
      <c r="E7" s="6" t="s">
        <v>172</v>
      </c>
      <c r="F7" s="6" t="s">
        <v>173</v>
      </c>
      <c r="G7" s="6" t="s">
        <v>174</v>
      </c>
      <c r="H7" s="6" t="str">
        <f t="shared" si="2"/>
        <v>aq qant, EXW jetkizy sharttary/сахар белый, условия поставки EXW</v>
      </c>
      <c r="I7" s="6">
        <f t="shared" si="3"/>
        <v>1701</v>
      </c>
      <c r="J7" s="6" t="s">
        <v>30</v>
      </c>
      <c r="K7" s="6">
        <v>1</v>
      </c>
      <c r="L7" s="14">
        <v>435000</v>
      </c>
      <c r="M7" s="14">
        <v>435000</v>
      </c>
      <c r="N7" s="14">
        <v>435000</v>
      </c>
      <c r="O7" s="14">
        <v>435000</v>
      </c>
      <c r="P7" s="14">
        <v>435000</v>
      </c>
      <c r="Q7" s="14">
        <v>29580000</v>
      </c>
    </row>
    <row r="8" spans="2:18" s="7" customFormat="1" ht="31.5" x14ac:dyDescent="0.25">
      <c r="B8" s="6" t="s">
        <v>185</v>
      </c>
      <c r="C8" s="6" t="s">
        <v>193</v>
      </c>
      <c r="D8" s="6" t="s">
        <v>171</v>
      </c>
      <c r="E8" s="6" t="s">
        <v>172</v>
      </c>
      <c r="F8" s="6" t="s">
        <v>173</v>
      </c>
      <c r="G8" s="6" t="s">
        <v>174</v>
      </c>
      <c r="H8" s="6" t="str">
        <f t="shared" ref="H8:H15" si="4">VLOOKUP(J8,Товар,2,FALSE)</f>
        <v>aq qant, EXW jetkizy sharttary/сахар белый, условия поставки EXW</v>
      </c>
      <c r="I8" s="6">
        <f t="shared" ref="I8:I15" si="5">VLOOKUP(J8,Товар,3,FALSE)</f>
        <v>1701</v>
      </c>
      <c r="J8" s="6" t="s">
        <v>30</v>
      </c>
      <c r="K8" s="6">
        <v>1</v>
      </c>
      <c r="L8" s="14">
        <v>435000</v>
      </c>
      <c r="M8" s="14">
        <v>435000</v>
      </c>
      <c r="N8" s="14">
        <v>435000</v>
      </c>
      <c r="O8" s="14">
        <v>435000</v>
      </c>
      <c r="P8" s="14">
        <v>435000</v>
      </c>
      <c r="Q8" s="14">
        <v>29580000</v>
      </c>
    </row>
    <row r="9" spans="2:18" s="7" customFormat="1" ht="31.5" x14ac:dyDescent="0.25">
      <c r="B9" s="6" t="s">
        <v>186</v>
      </c>
      <c r="C9" s="6" t="s">
        <v>194</v>
      </c>
      <c r="D9" s="6" t="s">
        <v>199</v>
      </c>
      <c r="E9" s="6" t="s">
        <v>172</v>
      </c>
      <c r="F9" s="6" t="s">
        <v>173</v>
      </c>
      <c r="G9" s="6" t="s">
        <v>174</v>
      </c>
      <c r="H9" s="6" t="str">
        <f t="shared" si="4"/>
        <v>aq qant, EXW jetkizy sharttary/сахар белый, условия поставки EXW</v>
      </c>
      <c r="I9" s="6">
        <f t="shared" si="5"/>
        <v>1701</v>
      </c>
      <c r="J9" s="6" t="s">
        <v>30</v>
      </c>
      <c r="K9" s="6">
        <v>1</v>
      </c>
      <c r="L9" s="14">
        <v>435000</v>
      </c>
      <c r="M9" s="14">
        <v>435000</v>
      </c>
      <c r="N9" s="14">
        <v>435000</v>
      </c>
      <c r="O9" s="14">
        <v>435000</v>
      </c>
      <c r="P9" s="14">
        <v>435000</v>
      </c>
      <c r="Q9" s="14">
        <v>59160000</v>
      </c>
    </row>
    <row r="10" spans="2:18" s="7" customFormat="1" ht="47.25" x14ac:dyDescent="0.25">
      <c r="B10" s="6" t="s">
        <v>187</v>
      </c>
      <c r="C10" s="6" t="s">
        <v>195</v>
      </c>
      <c r="D10" s="6" t="s">
        <v>199</v>
      </c>
      <c r="E10" s="6" t="s">
        <v>200</v>
      </c>
      <c r="F10" s="6" t="s">
        <v>202</v>
      </c>
      <c r="G10" s="6" t="s">
        <v>200</v>
      </c>
      <c r="H10" s="6" t="str">
        <f t="shared" si="4"/>
        <v>3 klasty jumsaq bidai, gluten 25-26, EXW/пшеница мягкая 3 класса, клейковина 25-26, EXW</v>
      </c>
      <c r="I10" s="6" t="str">
        <f t="shared" si="5"/>
        <v>1001 19 000 0</v>
      </c>
      <c r="J10" s="6" t="s">
        <v>180</v>
      </c>
      <c r="K10" s="6">
        <v>1</v>
      </c>
      <c r="L10" s="14">
        <v>105000</v>
      </c>
      <c r="M10" s="14">
        <v>105000</v>
      </c>
      <c r="N10" s="14">
        <v>105000</v>
      </c>
      <c r="O10" s="14">
        <v>105000</v>
      </c>
      <c r="P10" s="14">
        <v>105000</v>
      </c>
      <c r="Q10" s="14">
        <v>52500000</v>
      </c>
    </row>
    <row r="11" spans="2:18" s="7" customFormat="1" ht="31.5" x14ac:dyDescent="0.25">
      <c r="B11" s="6" t="s">
        <v>188</v>
      </c>
      <c r="C11" s="6" t="s">
        <v>196</v>
      </c>
      <c r="D11" s="6" t="s">
        <v>171</v>
      </c>
      <c r="E11" s="6" t="s">
        <v>201</v>
      </c>
      <c r="F11" s="6" t="s">
        <v>203</v>
      </c>
      <c r="G11" s="6" t="s">
        <v>199</v>
      </c>
      <c r="H11" s="6" t="str">
        <f t="shared" si="4"/>
        <v>aq qant, jetkizy sharttary FCA Aqtobe oblysy/сахар белый, условия поставки FCA Актюбинская область</v>
      </c>
      <c r="I11" s="6">
        <f t="shared" si="5"/>
        <v>1701</v>
      </c>
      <c r="J11" s="6" t="s">
        <v>148</v>
      </c>
      <c r="K11" s="6">
        <v>1</v>
      </c>
      <c r="L11" s="14">
        <v>427000</v>
      </c>
      <c r="M11" s="14">
        <v>427000</v>
      </c>
      <c r="N11" s="14">
        <v>427000</v>
      </c>
      <c r="O11" s="14">
        <v>427000</v>
      </c>
      <c r="P11" s="14">
        <v>427000</v>
      </c>
      <c r="Q11" s="14">
        <v>58072000</v>
      </c>
    </row>
    <row r="12" spans="2:18" s="7" customFormat="1" ht="31.5" x14ac:dyDescent="0.25">
      <c r="B12" s="6" t="s">
        <v>188</v>
      </c>
      <c r="C12" s="6" t="s">
        <v>196</v>
      </c>
      <c r="D12" s="6" t="s">
        <v>171</v>
      </c>
      <c r="E12" s="6" t="s">
        <v>201</v>
      </c>
      <c r="F12" s="6" t="s">
        <v>203</v>
      </c>
      <c r="G12" s="6" t="s">
        <v>199</v>
      </c>
      <c r="H12" s="6" t="str">
        <f t="shared" si="4"/>
        <v>aq qant, BQO FCA jetkizy sharttary/сахар белый, условия поставки FCA ЗКО</v>
      </c>
      <c r="I12" s="6">
        <f t="shared" si="5"/>
        <v>1701</v>
      </c>
      <c r="J12" s="6" t="s">
        <v>176</v>
      </c>
      <c r="K12" s="6">
        <v>1</v>
      </c>
      <c r="L12" s="14">
        <v>428000</v>
      </c>
      <c r="M12" s="14">
        <v>428000</v>
      </c>
      <c r="N12" s="14">
        <v>428000</v>
      </c>
      <c r="O12" s="14">
        <v>428000</v>
      </c>
      <c r="P12" s="14">
        <v>428000</v>
      </c>
      <c r="Q12" s="14">
        <v>29104000</v>
      </c>
    </row>
    <row r="13" spans="2:18" s="7" customFormat="1" ht="31.5" x14ac:dyDescent="0.25">
      <c r="B13" s="6" t="s">
        <v>188</v>
      </c>
      <c r="C13" s="6" t="s">
        <v>196</v>
      </c>
      <c r="D13" s="6" t="s">
        <v>171</v>
      </c>
      <c r="E13" s="6" t="s">
        <v>201</v>
      </c>
      <c r="F13" s="6" t="s">
        <v>203</v>
      </c>
      <c r="G13" s="6" t="s">
        <v>199</v>
      </c>
      <c r="H13" s="6" t="str">
        <f t="shared" si="4"/>
        <v>aq qant, FCA st. Nursultan (stansia kody 690002)/сахар белый,FCA ст.Нур-Султан(код станции 690002)</v>
      </c>
      <c r="I13" s="6">
        <f t="shared" si="5"/>
        <v>1701</v>
      </c>
      <c r="J13" s="6" t="s">
        <v>67</v>
      </c>
      <c r="K13" s="6">
        <v>1</v>
      </c>
      <c r="L13" s="14">
        <v>428000</v>
      </c>
      <c r="M13" s="14">
        <v>428000</v>
      </c>
      <c r="N13" s="14">
        <v>428000</v>
      </c>
      <c r="O13" s="14">
        <v>428000</v>
      </c>
      <c r="P13" s="14">
        <v>428000</v>
      </c>
      <c r="Q13" s="14">
        <v>29104000</v>
      </c>
    </row>
    <row r="14" spans="2:18" s="7" customFormat="1" ht="31.5" x14ac:dyDescent="0.25">
      <c r="B14" s="6" t="s">
        <v>188</v>
      </c>
      <c r="C14" s="6" t="s">
        <v>196</v>
      </c>
      <c r="D14" s="6" t="s">
        <v>171</v>
      </c>
      <c r="E14" s="6" t="s">
        <v>201</v>
      </c>
      <c r="F14" s="6" t="s">
        <v>203</v>
      </c>
      <c r="G14" s="6" t="s">
        <v>199</v>
      </c>
      <c r="H14" s="6" t="str">
        <f t="shared" si="4"/>
        <v>aq qant, jetkizy sharttary FCA Atyray oblysy/сахар белый, условия поставки FCA Атырауская область</v>
      </c>
      <c r="I14" s="6">
        <f t="shared" si="5"/>
        <v>1701</v>
      </c>
      <c r="J14" s="6" t="s">
        <v>175</v>
      </c>
      <c r="K14" s="6">
        <v>1</v>
      </c>
      <c r="L14" s="14">
        <v>430000</v>
      </c>
      <c r="M14" s="14">
        <v>430000</v>
      </c>
      <c r="N14" s="14">
        <v>430000</v>
      </c>
      <c r="O14" s="14">
        <v>430000</v>
      </c>
      <c r="P14" s="14">
        <v>430000</v>
      </c>
      <c r="Q14" s="14">
        <v>29240000</v>
      </c>
    </row>
    <row r="15" spans="2:18" s="7" customFormat="1" ht="47.25" x14ac:dyDescent="0.25">
      <c r="B15" s="6" t="s">
        <v>189</v>
      </c>
      <c r="C15" s="6" t="s">
        <v>197</v>
      </c>
      <c r="D15" s="6" t="s">
        <v>199</v>
      </c>
      <c r="E15" s="6" t="s">
        <v>200</v>
      </c>
      <c r="F15" s="6" t="s">
        <v>202</v>
      </c>
      <c r="G15" s="6" t="s">
        <v>200</v>
      </c>
      <c r="H15" s="6" t="str">
        <f t="shared" si="4"/>
        <v>3 klasty jumsaq bidai, gluten 29-30%, EXW/пшеница мягкая 3 класса, клейковина 29-30%, EXW</v>
      </c>
      <c r="I15" s="6" t="str">
        <f t="shared" si="5"/>
        <v>1001 19 000 0</v>
      </c>
      <c r="J15" s="6" t="s">
        <v>118</v>
      </c>
      <c r="K15" s="6">
        <v>1</v>
      </c>
      <c r="L15" s="14">
        <v>117000</v>
      </c>
      <c r="M15" s="14">
        <v>117000</v>
      </c>
      <c r="N15" s="14">
        <v>117000</v>
      </c>
      <c r="O15" s="14">
        <v>117000</v>
      </c>
      <c r="P15" s="14">
        <v>117000</v>
      </c>
      <c r="Q15" s="14">
        <v>118053000</v>
      </c>
    </row>
    <row r="16" spans="2:18" x14ac:dyDescent="0.25">
      <c r="B16" s="1"/>
      <c r="C16" s="1"/>
      <c r="D16" s="1"/>
      <c r="E16" s="1"/>
      <c r="F16" s="1"/>
      <c r="G16" s="1"/>
      <c r="H16" s="18"/>
      <c r="I16" s="19"/>
      <c r="J16" s="19"/>
      <c r="K16" s="19"/>
      <c r="L16" s="19"/>
      <c r="M16" s="19"/>
      <c r="N16" s="19"/>
      <c r="O16" s="19"/>
      <c r="P16" s="20"/>
      <c r="Q16" s="2">
        <f>SUM(Q5:Q15)</f>
        <v>852843000</v>
      </c>
    </row>
    <row r="17" spans="11:17" x14ac:dyDescent="0.25">
      <c r="Q17" s="4"/>
    </row>
    <row r="18" spans="11:17" x14ac:dyDescent="0.25">
      <c r="Q18" s="4"/>
    </row>
    <row r="21" spans="11:17" x14ac:dyDescent="0.25">
      <c r="K21" s="12"/>
    </row>
    <row r="45" spans="8:8" x14ac:dyDescent="0.25">
      <c r="H45" s="3" t="s">
        <v>17</v>
      </c>
    </row>
  </sheetData>
  <autoFilter ref="A4:Q16" xr:uid="{E8B2D6B2-001F-45E1-81ED-F66B5398CB4D}"/>
  <mergeCells count="2">
    <mergeCell ref="B3:Q3"/>
    <mergeCell ref="H16:P1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A35" zoomScale="55" zoomScaleNormal="55" workbookViewId="0">
      <selection activeCell="C72" sqref="C72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180</v>
      </c>
      <c r="C62" s="5" t="s">
        <v>181</v>
      </c>
      <c r="D62" s="13" t="s">
        <v>60</v>
      </c>
    </row>
    <row r="63" spans="2:4" x14ac:dyDescent="0.25">
      <c r="B63" s="5"/>
      <c r="C63" s="5"/>
      <c r="D63" s="13"/>
    </row>
    <row r="64" spans="2:4" x14ac:dyDescent="0.25">
      <c r="B64" s="5"/>
      <c r="C64" s="5"/>
      <c r="D64" s="13"/>
    </row>
    <row r="65" spans="2:4" x14ac:dyDescent="0.25">
      <c r="B65" s="5"/>
      <c r="C65" s="5"/>
      <c r="D65" s="13"/>
    </row>
    <row r="66" spans="2:4" x14ac:dyDescent="0.25">
      <c r="B66" s="5"/>
      <c r="C66" s="5"/>
      <c r="D66" s="13"/>
    </row>
    <row r="67" spans="2:4" x14ac:dyDescent="0.25">
      <c r="B67" s="5"/>
      <c r="C67" s="5"/>
      <c r="D67" s="13"/>
    </row>
    <row r="68" spans="2:4" ht="13.5" customHeight="1" x14ac:dyDescent="0.25">
      <c r="B68" s="5" t="s">
        <v>175</v>
      </c>
      <c r="C68" s="13" t="s">
        <v>177</v>
      </c>
      <c r="D68" s="13">
        <v>1701</v>
      </c>
    </row>
    <row r="69" spans="2:4" x14ac:dyDescent="0.25">
      <c r="B69" s="5" t="s">
        <v>176</v>
      </c>
      <c r="C69" s="13" t="s">
        <v>178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08.07.2026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2026-07-08T12:56:05Z</dcterms:modified>
</cp:coreProperties>
</file>