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B99590E1-0DDC-4A9B-A2C0-F7C692BA48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5.12.2025" sheetId="9" r:id="rId1"/>
    <sheet name="Лист1" sheetId="13" state="hidden" r:id="rId2"/>
    <sheet name="Лист6" sheetId="12" state="hidden" r:id="rId3"/>
  </sheets>
  <definedNames>
    <definedName name="_xlnm._FilterDatabase" localSheetId="0" hidden="1">'25.12.2025'!$B$4:$R$23</definedName>
    <definedName name="таблица">Лист1!$B$3:$C$13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5" i="9"/>
  <c r="Q23" i="9"/>
</calcChain>
</file>

<file path=xl/sharedStrings.xml><?xml version="1.0" encoding="utf-8"?>
<sst xmlns="http://schemas.openxmlformats.org/spreadsheetml/2006/main" count="199" uniqueCount="104">
  <si>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</si>
  <si>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</si>
  <si>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</si>
  <si>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</si>
  <si>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</si>
  <si>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</si>
  <si>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</si>
  <si>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</si>
  <si>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</si>
  <si>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</si>
  <si>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</si>
  <si>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</si>
  <si>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UWDEX05</t>
  </si>
  <si>
    <t>UWDEX02</t>
  </si>
  <si>
    <t>UWDE02T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</si>
  <si>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</si>
  <si>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</si>
  <si>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</si>
  <si>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</si>
  <si>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</si>
  <si>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</si>
  <si>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</si>
  <si>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</si>
  <si>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</si>
  <si>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</si>
  <si>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</si>
  <si>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</si>
  <si>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</si>
  <si>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</si>
  <si>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</si>
  <si>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</si>
  <si>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</si>
  <si>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</si>
  <si>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</si>
  <si>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</si>
  <si>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</si>
  <si>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</si>
  <si>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</si>
  <si>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</si>
  <si>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</si>
  <si>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</si>
  <si>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</si>
  <si>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</si>
  <si>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</si>
  <si>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</si>
  <si>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</si>
  <si>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UWDEXWA</t>
  </si>
  <si>
    <t>aq qant, EXW jetkizy sharttary/сахар белый, условия поставки EXW</t>
  </si>
  <si>
    <t>САУДА-САТТЫҚ НӘТИЖЕЛЕРІ / ИТОГИ ТОРГОВ  
25.12.2025</t>
  </si>
  <si>
    <t>D6DE1EA</t>
  </si>
  <si>
    <t>D3DE1EA</t>
  </si>
  <si>
    <t>AI-92 benzini tay AMoZ,FCA st.Tendik,tek temirjol koligimen jetkizy/Бензин АИ-92 ТОО АНПЗ,FCA ст.Тендык,поставка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</si>
  <si>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</si>
  <si>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2710 12 413 0</t>
  </si>
  <si>
    <t>2710 12 450 0</t>
  </si>
  <si>
    <t>ТОО Эталон Авто Костанай</t>
  </si>
  <si>
    <t>ТОО "НПО "Юна"</t>
  </si>
  <si>
    <t>ТОО KZ-Broker</t>
  </si>
  <si>
    <t>ТОО QAZ Provision</t>
  </si>
  <si>
    <t>ТОО «KAZ уголь снаб»</t>
  </si>
  <si>
    <t>ТОО Ресурс Транзит</t>
  </si>
  <si>
    <t>ТОО TRADE EXPORT KZ</t>
  </si>
  <si>
    <t>ТОО АдалКомир</t>
  </si>
  <si>
    <t>ТОО "BEST" (БЭСТ)</t>
  </si>
  <si>
    <t>ТОО КАЗГРАНИТБАДАМ</t>
  </si>
  <si>
    <t>ТОО Coal Sistem Trade</t>
  </si>
  <si>
    <t>ИП Кошжанов Т.Т.</t>
  </si>
  <si>
    <t>ИП Аскаров М.К.</t>
  </si>
  <si>
    <t>ТОО "Санас"</t>
  </si>
  <si>
    <t>ТОО Алтын Қазан ШҚ</t>
  </si>
  <si>
    <t>ТОО ГрантСбытКомир-М</t>
  </si>
  <si>
    <t>ТОО Астана Инерт плюс</t>
  </si>
  <si>
    <t>090540011990</t>
  </si>
  <si>
    <t>031240003940</t>
  </si>
  <si>
    <t>220640050578</t>
  </si>
  <si>
    <t>210540011908</t>
  </si>
  <si>
    <t>090940002837</t>
  </si>
  <si>
    <t>180740032800</t>
  </si>
  <si>
    <t>201040021333</t>
  </si>
  <si>
    <t>240840011374</t>
  </si>
  <si>
    <t>981040003297</t>
  </si>
  <si>
    <t>090840006608</t>
  </si>
  <si>
    <t>180740028149</t>
  </si>
  <si>
    <t>870511303290</t>
  </si>
  <si>
    <t>810402301469</t>
  </si>
  <si>
    <t>090240015942</t>
  </si>
  <si>
    <t>161140028136</t>
  </si>
  <si>
    <t>141040028684</t>
  </si>
  <si>
    <t>080840003631</t>
  </si>
  <si>
    <t>Torino-06 ТОО</t>
  </si>
  <si>
    <t>ATC Brok ТОО</t>
  </si>
  <si>
    <t>ЮТС Капитал ТОО</t>
  </si>
  <si>
    <t>ТОО "Олжа брокер"</t>
  </si>
  <si>
    <t>Актор НС ТОО</t>
  </si>
  <si>
    <t>ТОО "Адалант777"</t>
  </si>
  <si>
    <t>AMKO GROUP ТОО</t>
  </si>
  <si>
    <t>Евразийский торговый брокер ТОО</t>
  </si>
  <si>
    <t>ТОО IC Products</t>
  </si>
  <si>
    <t>АО "ШУБАРКОЛЬ КОМИР"</t>
  </si>
  <si>
    <t>ТОО "Коксуский сахарный завод"</t>
  </si>
  <si>
    <t>250840004567</t>
  </si>
  <si>
    <t>020740000236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</si>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</sst>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25"/>
  <sheetViews>
    <sheetView tabSelected="1" zoomScale="60" zoomScaleNormal="60" workbookViewId="0">
      <selection activeCell="C10" sqref="C10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4" t="s">
        <v>48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2:18" s="2" customFormat="1" ht="85.5" x14ac:dyDescent="0.25">
      <c r="B4" s="3" t="s">
        <v>0</v>
      </c>
      <c r="C4" s="3" t="s">
        <v>19</v>
      </c>
      <c r="D4" s="3" t="s">
        <v>18</v>
      </c>
      <c r="E4" s="3" t="s">
        <v>1</v>
      </c>
      <c r="F4" s="3" t="s">
        <v>20</v>
      </c>
      <c r="G4" s="3" t="s">
        <v>21</v>
      </c>
      <c r="H4" s="3" t="s">
        <v>2</v>
      </c>
      <c r="I4" s="3" t="s">
        <v>23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22</v>
      </c>
    </row>
    <row r="5" spans="2:18" s="4" customFormat="1" ht="45" x14ac:dyDescent="0.25">
      <c r="B5" s="17" t="s">
        <v>55</v>
      </c>
      <c r="C5" s="13" t="s">
        <v>72</v>
      </c>
      <c r="D5" s="13" t="s">
        <v>89</v>
      </c>
      <c r="E5" s="13" t="s">
        <v>97</v>
      </c>
      <c r="F5" s="13" t="s">
        <v>100</v>
      </c>
      <c r="G5" s="13" t="s">
        <v>103</v>
      </c>
      <c r="H5" s="12" t="str">
        <f>VLOOKUP(J5,таблица,2,FALSE)</f>
        <v>AI-95 benzini tay AMoZ,FCA st.Tendik,tek temirjol koligimen jetkizy/Бензин АИ-95 ТОО АНПЗ,FCA ст.Тендык,поставка только ж/д транспортом</v>
      </c>
      <c r="I5" s="9" t="s">
        <v>54</v>
      </c>
      <c r="J5" s="10" t="s">
        <v>49</v>
      </c>
      <c r="K5" s="12">
        <v>1</v>
      </c>
      <c r="L5" s="11">
        <v>299942.73</v>
      </c>
      <c r="M5" s="11">
        <v>299942.73</v>
      </c>
      <c r="N5" s="11">
        <v>299942.73</v>
      </c>
      <c r="O5" s="11">
        <v>299942.73</v>
      </c>
      <c r="P5" s="11">
        <v>299942.73</v>
      </c>
      <c r="Q5" s="14">
        <v>19496277.449999999</v>
      </c>
      <c r="R5" s="6"/>
    </row>
    <row r="6" spans="2:18" s="4" customFormat="1" ht="45" x14ac:dyDescent="0.25">
      <c r="B6" s="17" t="s">
        <v>56</v>
      </c>
      <c r="C6" s="13" t="s">
        <v>73</v>
      </c>
      <c r="D6" s="13" t="s">
        <v>90</v>
      </c>
      <c r="E6" s="13" t="s">
        <v>97</v>
      </c>
      <c r="F6" s="13" t="s">
        <v>100</v>
      </c>
      <c r="G6" s="13" t="s">
        <v>103</v>
      </c>
      <c r="H6" s="12" t="str">
        <f>VLOOKUP(J6,таблица,2,FALSE)</f>
        <v>AI-92 benzini tay AMoZ,FCA st.Tendik,tek temirjol koligimen jetkizy/Бензин АИ-92 ТОО АНПЗ,FCA ст.Тендык,поставка только ж/д транспортом</v>
      </c>
      <c r="I6" s="9" t="s">
        <v>53</v>
      </c>
      <c r="J6" s="10" t="s">
        <v>50</v>
      </c>
      <c r="K6" s="12">
        <v>1</v>
      </c>
      <c r="L6" s="11">
        <v>219803.39</v>
      </c>
      <c r="M6" s="11">
        <v>219803.39</v>
      </c>
      <c r="N6" s="11">
        <v>219803.39</v>
      </c>
      <c r="O6" s="11">
        <v>219803.39</v>
      </c>
      <c r="P6" s="11">
        <v>219803.39</v>
      </c>
      <c r="Q6" s="14">
        <v>57148881.399999999</v>
      </c>
      <c r="R6" s="6"/>
    </row>
    <row r="7" spans="2:18" s="4" customFormat="1" ht="60" x14ac:dyDescent="0.25">
      <c r="B7" s="17" t="s">
        <v>57</v>
      </c>
      <c r="C7" s="13" t="s">
        <v>74</v>
      </c>
      <c r="D7" s="13" t="s">
        <v>57</v>
      </c>
      <c r="E7" s="13" t="s">
        <v>98</v>
      </c>
      <c r="F7" s="13" t="s">
        <v>101</v>
      </c>
      <c r="G7" s="13" t="s">
        <v>98</v>
      </c>
      <c r="H7" s="12" t="str">
        <f>VLOOKUP(J7,таблица,2,FALSE)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9">
        <v>2701</v>
      </c>
      <c r="J7" s="10" t="s">
        <v>24</v>
      </c>
      <c r="K7" s="12">
        <v>2</v>
      </c>
      <c r="L7" s="11">
        <v>8552.2800000000007</v>
      </c>
      <c r="M7" s="11">
        <v>8552.2800000000007</v>
      </c>
      <c r="N7" s="11">
        <v>8552.2800000000007</v>
      </c>
      <c r="O7" s="11">
        <v>8552.2800000000007</v>
      </c>
      <c r="P7" s="11">
        <v>8552.2800000000007</v>
      </c>
      <c r="Q7" s="14">
        <v>17703219.600000001</v>
      </c>
      <c r="R7" s="6"/>
    </row>
    <row r="8" spans="2:18" s="4" customFormat="1" ht="60" x14ac:dyDescent="0.25">
      <c r="B8" s="17" t="s">
        <v>58</v>
      </c>
      <c r="C8" s="13" t="s">
        <v>75</v>
      </c>
      <c r="D8" s="13" t="s">
        <v>91</v>
      </c>
      <c r="E8" s="13" t="s">
        <v>98</v>
      </c>
      <c r="F8" s="13" t="s">
        <v>101</v>
      </c>
      <c r="G8" s="13" t="s">
        <v>98</v>
      </c>
      <c r="H8" s="12" t="str">
        <f>VLOOKUP(J8,таблица,2,FALSE)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9">
        <v>2701</v>
      </c>
      <c r="J8" s="10" t="s">
        <v>24</v>
      </c>
      <c r="K8" s="12">
        <v>1</v>
      </c>
      <c r="L8" s="11">
        <v>8552.2800000000007</v>
      </c>
      <c r="M8" s="11">
        <v>8552.2800000000007</v>
      </c>
      <c r="N8" s="11">
        <v>8552.2800000000007</v>
      </c>
      <c r="O8" s="11">
        <v>8552.2800000000007</v>
      </c>
      <c r="P8" s="11">
        <v>8552.2800000000007</v>
      </c>
      <c r="Q8" s="14">
        <v>5901073.2000000002</v>
      </c>
      <c r="R8" s="6"/>
    </row>
    <row r="9" spans="2:18" s="4" customFormat="1" ht="60" x14ac:dyDescent="0.25">
      <c r="B9" s="17" t="s">
        <v>59</v>
      </c>
      <c r="C9" s="13" t="s">
        <v>76</v>
      </c>
      <c r="D9" s="13" t="s">
        <v>92</v>
      </c>
      <c r="E9" s="13" t="s">
        <v>98</v>
      </c>
      <c r="F9" s="13" t="s">
        <v>101</v>
      </c>
      <c r="G9" s="13" t="s">
        <v>98</v>
      </c>
      <c r="H9" s="12" t="str">
        <f>VLOOKUP(J9,таблица,2,FALSE)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9" s="9">
        <v>2701</v>
      </c>
      <c r="J9" s="10" t="s">
        <v>34</v>
      </c>
      <c r="K9" s="12">
        <v>1</v>
      </c>
      <c r="L9" s="11">
        <v>8552.2800000000007</v>
      </c>
      <c r="M9" s="11">
        <v>8552.2800000000007</v>
      </c>
      <c r="N9" s="11">
        <v>8552.2800000000007</v>
      </c>
      <c r="O9" s="11">
        <v>8552.2800000000007</v>
      </c>
      <c r="P9" s="11">
        <v>8552.2800000000007</v>
      </c>
      <c r="Q9" s="14">
        <v>5901073.2000000002</v>
      </c>
      <c r="R9" s="6"/>
    </row>
    <row r="10" spans="2:18" s="4" customFormat="1" ht="60" x14ac:dyDescent="0.25">
      <c r="B10" s="17" t="s">
        <v>60</v>
      </c>
      <c r="C10" s="13" t="s">
        <v>77</v>
      </c>
      <c r="D10" s="13" t="s">
        <v>93</v>
      </c>
      <c r="E10" s="13" t="s">
        <v>98</v>
      </c>
      <c r="F10" s="13" t="s">
        <v>101</v>
      </c>
      <c r="G10" s="13" t="s">
        <v>98</v>
      </c>
      <c r="H10" s="12" t="str">
        <f>VLOOKUP(J10,таблица,2,FALSE)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0" s="9">
        <v>2701</v>
      </c>
      <c r="J10" s="10" t="s">
        <v>25</v>
      </c>
      <c r="K10" s="12">
        <v>1</v>
      </c>
      <c r="L10" s="11">
        <v>8552.2800000000007</v>
      </c>
      <c r="M10" s="11">
        <v>8552.2800000000007</v>
      </c>
      <c r="N10" s="11">
        <v>8552.2800000000007</v>
      </c>
      <c r="O10" s="11">
        <v>8552.2800000000007</v>
      </c>
      <c r="P10" s="11">
        <v>8552.2800000000007</v>
      </c>
      <c r="Q10" s="14">
        <v>5901073.2000000002</v>
      </c>
      <c r="R10" s="6"/>
    </row>
    <row r="11" spans="2:18" s="4" customFormat="1" ht="60" x14ac:dyDescent="0.25">
      <c r="B11" s="17" t="s">
        <v>61</v>
      </c>
      <c r="C11" s="13" t="s">
        <v>78</v>
      </c>
      <c r="D11" s="13" t="s">
        <v>92</v>
      </c>
      <c r="E11" s="13" t="s">
        <v>98</v>
      </c>
      <c r="F11" s="13" t="s">
        <v>101</v>
      </c>
      <c r="G11" s="13" t="s">
        <v>98</v>
      </c>
      <c r="H11" s="12" t="str">
        <f>VLOOKUP(J11,таблица,2,FALSE)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1" s="9">
        <v>2701</v>
      </c>
      <c r="J11" s="10" t="s">
        <v>26</v>
      </c>
      <c r="K11" s="12">
        <v>1</v>
      </c>
      <c r="L11" s="11">
        <v>8552.2800000000007</v>
      </c>
      <c r="M11" s="11">
        <v>8552.2800000000007</v>
      </c>
      <c r="N11" s="11">
        <v>8552.2800000000007</v>
      </c>
      <c r="O11" s="11">
        <v>8552.2800000000007</v>
      </c>
      <c r="P11" s="11">
        <v>8552.2800000000007</v>
      </c>
      <c r="Q11" s="14">
        <v>8851609.8000000007</v>
      </c>
      <c r="R11" s="6"/>
    </row>
    <row r="12" spans="2:18" s="4" customFormat="1" ht="60" x14ac:dyDescent="0.25">
      <c r="B12" s="17" t="s">
        <v>62</v>
      </c>
      <c r="C12" s="13" t="s">
        <v>79</v>
      </c>
      <c r="D12" s="13" t="s">
        <v>62</v>
      </c>
      <c r="E12" s="13" t="s">
        <v>98</v>
      </c>
      <c r="F12" s="13" t="s">
        <v>101</v>
      </c>
      <c r="G12" s="13" t="s">
        <v>98</v>
      </c>
      <c r="H12" s="12" t="str">
        <f>VLOOKUP(J12,таблица,2,FALSE)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2" s="9">
        <v>2701</v>
      </c>
      <c r="J12" s="10" t="s">
        <v>26</v>
      </c>
      <c r="K12" s="12">
        <v>1</v>
      </c>
      <c r="L12" s="11">
        <v>8552.2800000000007</v>
      </c>
      <c r="M12" s="11">
        <v>8552.2800000000007</v>
      </c>
      <c r="N12" s="11">
        <v>8552.2800000000007</v>
      </c>
      <c r="O12" s="11">
        <v>8552.2800000000007</v>
      </c>
      <c r="P12" s="11">
        <v>8552.2800000000007</v>
      </c>
      <c r="Q12" s="14">
        <v>8851609.8000000007</v>
      </c>
      <c r="R12" s="6"/>
    </row>
    <row r="13" spans="2:18" s="4" customFormat="1" ht="60" x14ac:dyDescent="0.25">
      <c r="B13" s="17" t="s">
        <v>63</v>
      </c>
      <c r="C13" s="13" t="s">
        <v>80</v>
      </c>
      <c r="D13" s="13" t="s">
        <v>63</v>
      </c>
      <c r="E13" s="13" t="s">
        <v>98</v>
      </c>
      <c r="F13" s="13" t="s">
        <v>101</v>
      </c>
      <c r="G13" s="13" t="s">
        <v>98</v>
      </c>
      <c r="H13" s="12" t="str">
        <f>VLOOKUP(J13,таблица,2,FALSE)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3" s="9">
        <v>2701</v>
      </c>
      <c r="J13" s="10" t="s">
        <v>27</v>
      </c>
      <c r="K13" s="12">
        <v>2</v>
      </c>
      <c r="L13" s="11">
        <v>8552.2800000000007</v>
      </c>
      <c r="M13" s="11">
        <v>8552.2800000000007</v>
      </c>
      <c r="N13" s="11">
        <v>8552.2800000000007</v>
      </c>
      <c r="O13" s="11">
        <v>8552.2800000000007</v>
      </c>
      <c r="P13" s="11">
        <v>8552.2800000000007</v>
      </c>
      <c r="Q13" s="14">
        <v>17703219.600000001</v>
      </c>
      <c r="R13" s="6"/>
    </row>
    <row r="14" spans="2:18" ht="60" x14ac:dyDescent="0.25">
      <c r="B14" s="17" t="s">
        <v>64</v>
      </c>
      <c r="C14" s="13" t="s">
        <v>81</v>
      </c>
      <c r="D14" s="13" t="s">
        <v>94</v>
      </c>
      <c r="E14" s="13" t="s">
        <v>98</v>
      </c>
      <c r="F14" s="13" t="s">
        <v>101</v>
      </c>
      <c r="G14" s="13" t="s">
        <v>98</v>
      </c>
      <c r="H14" s="12" t="str">
        <f>VLOOKUP(J14,таблица,2,FALSE)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4" s="9">
        <v>2701</v>
      </c>
      <c r="J14" s="10" t="s">
        <v>29</v>
      </c>
      <c r="K14" s="12">
        <v>2</v>
      </c>
      <c r="L14" s="11">
        <v>8552.2800000000007</v>
      </c>
      <c r="M14" s="11">
        <v>8552.2800000000007</v>
      </c>
      <c r="N14" s="11">
        <v>8552.2800000000007</v>
      </c>
      <c r="O14" s="11">
        <v>8552.2800000000007</v>
      </c>
      <c r="P14" s="11">
        <v>8552.2800000000007</v>
      </c>
      <c r="Q14" s="14">
        <v>17703219.600000001</v>
      </c>
      <c r="R14" s="8"/>
    </row>
    <row r="15" spans="2:18" s="4" customFormat="1" ht="60" x14ac:dyDescent="0.25">
      <c r="B15" s="17" t="s">
        <v>65</v>
      </c>
      <c r="C15" s="13" t="s">
        <v>82</v>
      </c>
      <c r="D15" s="13" t="s">
        <v>94</v>
      </c>
      <c r="E15" s="13" t="s">
        <v>98</v>
      </c>
      <c r="F15" s="13" t="s">
        <v>101</v>
      </c>
      <c r="G15" s="13" t="s">
        <v>98</v>
      </c>
      <c r="H15" s="12" t="str">
        <f>VLOOKUP(J15,таблица,2,FALSE)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5" s="9">
        <v>2701</v>
      </c>
      <c r="J15" s="10" t="s">
        <v>29</v>
      </c>
      <c r="K15" s="12">
        <v>1</v>
      </c>
      <c r="L15" s="11">
        <v>8552.2800000000007</v>
      </c>
      <c r="M15" s="11">
        <v>8552.2800000000007</v>
      </c>
      <c r="N15" s="11">
        <v>8552.2800000000007</v>
      </c>
      <c r="O15" s="11">
        <v>8552.2800000000007</v>
      </c>
      <c r="P15" s="11">
        <v>8552.2800000000007</v>
      </c>
      <c r="Q15" s="14">
        <v>8851609.8000000007</v>
      </c>
      <c r="R15" s="6"/>
    </row>
    <row r="16" spans="2:18" s="4" customFormat="1" ht="60" x14ac:dyDescent="0.25">
      <c r="B16" s="18" t="s">
        <v>66</v>
      </c>
      <c r="C16" s="15" t="s">
        <v>83</v>
      </c>
      <c r="D16" s="15" t="s">
        <v>66</v>
      </c>
      <c r="E16" s="15" t="s">
        <v>98</v>
      </c>
      <c r="F16" s="15" t="s">
        <v>101</v>
      </c>
      <c r="G16" s="15" t="s">
        <v>98</v>
      </c>
      <c r="H16" s="12" t="str">
        <f>VLOOKUP(J16,таблица,2,FALSE)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6" s="9">
        <v>2701</v>
      </c>
      <c r="J16" s="10" t="s">
        <v>29</v>
      </c>
      <c r="K16" s="12">
        <v>1</v>
      </c>
      <c r="L16" s="11">
        <v>8552.2800000000007</v>
      </c>
      <c r="M16" s="11">
        <v>8552.2800000000007</v>
      </c>
      <c r="N16" s="11">
        <v>8552.2800000000007</v>
      </c>
      <c r="O16" s="11">
        <v>8552.2800000000007</v>
      </c>
      <c r="P16" s="11">
        <v>8552.2800000000007</v>
      </c>
      <c r="Q16" s="16">
        <v>8851609.8000000007</v>
      </c>
      <c r="R16" s="6"/>
    </row>
    <row r="17" spans="2:18" s="4" customFormat="1" ht="60" x14ac:dyDescent="0.25">
      <c r="B17" s="18" t="s">
        <v>67</v>
      </c>
      <c r="C17" s="15" t="s">
        <v>84</v>
      </c>
      <c r="D17" s="15" t="s">
        <v>67</v>
      </c>
      <c r="E17" s="15" t="s">
        <v>98</v>
      </c>
      <c r="F17" s="15" t="s">
        <v>101</v>
      </c>
      <c r="G17" s="15" t="s">
        <v>98</v>
      </c>
      <c r="H17" s="12" t="str">
        <f>VLOOKUP(J17,таблица,2,FALSE)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7" s="9">
        <v>2701</v>
      </c>
      <c r="J17" s="10" t="s">
        <v>29</v>
      </c>
      <c r="K17" s="12">
        <v>1</v>
      </c>
      <c r="L17" s="11">
        <v>8552.2800000000007</v>
      </c>
      <c r="M17" s="11">
        <v>8552.2800000000007</v>
      </c>
      <c r="N17" s="11">
        <v>8552.2800000000007</v>
      </c>
      <c r="O17" s="11">
        <v>8552.2800000000007</v>
      </c>
      <c r="P17" s="11">
        <v>8552.2800000000007</v>
      </c>
      <c r="Q17" s="16">
        <v>8851609.8000000007</v>
      </c>
      <c r="R17" s="6"/>
    </row>
    <row r="18" spans="2:18" s="4" customFormat="1" ht="60" x14ac:dyDescent="0.25">
      <c r="B18" s="18" t="s">
        <v>68</v>
      </c>
      <c r="C18" s="15" t="s">
        <v>85</v>
      </c>
      <c r="D18" s="15" t="s">
        <v>92</v>
      </c>
      <c r="E18" s="15" t="s">
        <v>98</v>
      </c>
      <c r="F18" s="15" t="s">
        <v>101</v>
      </c>
      <c r="G18" s="15" t="s">
        <v>98</v>
      </c>
      <c r="H18" s="12" t="str">
        <f>VLOOKUP(J18,таблица,2,FALSE)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8" s="9">
        <v>2701</v>
      </c>
      <c r="J18" s="10" t="s">
        <v>29</v>
      </c>
      <c r="K18" s="12">
        <v>1</v>
      </c>
      <c r="L18" s="11">
        <v>8552.2800000000007</v>
      </c>
      <c r="M18" s="11">
        <v>8552.2800000000007</v>
      </c>
      <c r="N18" s="11">
        <v>8552.2800000000007</v>
      </c>
      <c r="O18" s="11">
        <v>8552.2800000000007</v>
      </c>
      <c r="P18" s="11">
        <v>8552.2800000000007</v>
      </c>
      <c r="Q18" s="16">
        <v>8851609.8000000007</v>
      </c>
      <c r="R18" s="6"/>
    </row>
    <row r="19" spans="2:18" s="4" customFormat="1" ht="30" x14ac:dyDescent="0.25">
      <c r="B19" s="18" t="s">
        <v>69</v>
      </c>
      <c r="C19" s="15" t="s">
        <v>86</v>
      </c>
      <c r="D19" s="15" t="s">
        <v>95</v>
      </c>
      <c r="E19" s="15" t="s">
        <v>99</v>
      </c>
      <c r="F19" s="15" t="s">
        <v>102</v>
      </c>
      <c r="G19" s="15" t="s">
        <v>103</v>
      </c>
      <c r="H19" s="12" t="str">
        <f>VLOOKUP(J19,таблица,2,FALSE)</f>
        <v>aq qant, EXW jetkizy sharttary/сахар белый, условия поставки EXW</v>
      </c>
      <c r="I19" s="20">
        <v>1701</v>
      </c>
      <c r="J19" s="10" t="s">
        <v>46</v>
      </c>
      <c r="K19" s="12">
        <v>1</v>
      </c>
      <c r="L19" s="11">
        <v>350000</v>
      </c>
      <c r="M19" s="11">
        <v>350000</v>
      </c>
      <c r="N19" s="11">
        <v>350000</v>
      </c>
      <c r="O19" s="11">
        <v>350000</v>
      </c>
      <c r="P19" s="11">
        <v>350000</v>
      </c>
      <c r="Q19" s="16">
        <v>23800000</v>
      </c>
      <c r="R19" s="6"/>
    </row>
    <row r="20" spans="2:18" s="4" customFormat="1" ht="60" x14ac:dyDescent="0.25">
      <c r="B20" s="17" t="s">
        <v>63</v>
      </c>
      <c r="C20" s="13" t="s">
        <v>80</v>
      </c>
      <c r="D20" s="13" t="s">
        <v>96</v>
      </c>
      <c r="E20" s="13" t="s">
        <v>98</v>
      </c>
      <c r="F20" s="13" t="s">
        <v>101</v>
      </c>
      <c r="G20" s="13" t="s">
        <v>98</v>
      </c>
      <c r="H20" s="12" t="str">
        <f>VLOOKUP(J20,таблица,2,FALSE)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0" s="9">
        <v>2701</v>
      </c>
      <c r="J20" s="10" t="s">
        <v>32</v>
      </c>
      <c r="K20" s="12">
        <v>1</v>
      </c>
      <c r="L20" s="11">
        <v>8552.2800000000007</v>
      </c>
      <c r="M20" s="11">
        <v>8552.2800000000007</v>
      </c>
      <c r="N20" s="11">
        <v>8552.2800000000007</v>
      </c>
      <c r="O20" s="11">
        <v>8552.2800000000007</v>
      </c>
      <c r="P20" s="11">
        <v>8552.2800000000007</v>
      </c>
      <c r="Q20" s="14">
        <v>8851609.8000000007</v>
      </c>
      <c r="R20" s="6"/>
    </row>
    <row r="21" spans="2:18" s="4" customFormat="1" ht="60" x14ac:dyDescent="0.25">
      <c r="B21" s="17" t="s">
        <v>70</v>
      </c>
      <c r="C21" s="13" t="s">
        <v>87</v>
      </c>
      <c r="D21" s="13" t="s">
        <v>90</v>
      </c>
      <c r="E21" s="13" t="s">
        <v>98</v>
      </c>
      <c r="F21" s="13" t="s">
        <v>101</v>
      </c>
      <c r="G21" s="13" t="s">
        <v>98</v>
      </c>
      <c r="H21" s="12" t="str">
        <f>VLOOKUP(J21,таблица,2,FALSE)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1" s="9">
        <v>2701</v>
      </c>
      <c r="J21" s="10" t="s">
        <v>32</v>
      </c>
      <c r="K21" s="12">
        <v>1</v>
      </c>
      <c r="L21" s="11">
        <v>8552.2800000000007</v>
      </c>
      <c r="M21" s="11">
        <v>8552.2800000000007</v>
      </c>
      <c r="N21" s="11">
        <v>8552.2800000000007</v>
      </c>
      <c r="O21" s="11">
        <v>8552.2800000000007</v>
      </c>
      <c r="P21" s="11">
        <v>8552.2800000000007</v>
      </c>
      <c r="Q21" s="14">
        <v>8851609.8000000007</v>
      </c>
      <c r="R21" s="6"/>
    </row>
    <row r="22" spans="2:18" s="4" customFormat="1" ht="60" x14ac:dyDescent="0.25">
      <c r="B22" s="17" t="s">
        <v>71</v>
      </c>
      <c r="C22" s="13" t="s">
        <v>88</v>
      </c>
      <c r="D22" s="13" t="s">
        <v>94</v>
      </c>
      <c r="E22" s="13" t="s">
        <v>98</v>
      </c>
      <c r="F22" s="13" t="s">
        <v>101</v>
      </c>
      <c r="G22" s="13" t="s">
        <v>98</v>
      </c>
      <c r="H22" s="12" t="str">
        <f>VLOOKUP(J22,таблица,2,FALSE)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22" s="9">
        <v>2701</v>
      </c>
      <c r="J22" s="10" t="s">
        <v>33</v>
      </c>
      <c r="K22" s="12">
        <v>1</v>
      </c>
      <c r="L22" s="11">
        <v>8300.7800000000007</v>
      </c>
      <c r="M22" s="11">
        <v>8300.7800000000007</v>
      </c>
      <c r="N22" s="11">
        <v>8300.7800000000007</v>
      </c>
      <c r="O22" s="11">
        <v>8300.7800000000007</v>
      </c>
      <c r="P22" s="11">
        <v>8300.7800000000007</v>
      </c>
      <c r="Q22" s="14">
        <v>5727538.2000000002</v>
      </c>
      <c r="R22" s="6"/>
    </row>
    <row r="23" spans="2:18" x14ac:dyDescent="0.25">
      <c r="H23" s="21" t="s">
        <v>8</v>
      </c>
      <c r="I23" s="22"/>
      <c r="J23" s="22"/>
      <c r="K23" s="22"/>
      <c r="L23" s="22"/>
      <c r="M23" s="22"/>
      <c r="N23" s="22"/>
      <c r="O23" s="22"/>
      <c r="P23" s="23"/>
      <c r="Q23" s="19">
        <f>SUM(Q5:Q22)</f>
        <v>247798453.85000005</v>
      </c>
    </row>
    <row r="24" spans="2:18" x14ac:dyDescent="0.25">
      <c r="Q24" s="7"/>
    </row>
    <row r="25" spans="2:18" x14ac:dyDescent="0.25">
      <c r="Q25" s="7"/>
    </row>
  </sheetData>
  <autoFilter ref="B4:R23" xr:uid="{E8B2D6B2-001F-45E1-81ED-F66B5398CB4D}"/>
  <mergeCells count="2">
    <mergeCell ref="H23:P23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8657-BAE4-462B-B18E-E17CB53E8B9E}">
  <dimension ref="B3:C13"/>
  <sheetViews>
    <sheetView workbookViewId="0">
      <selection activeCell="B3" sqref="B3:C13"/>
    </sheetView>
  </sheetViews>
  <sheetFormatPr defaultRowHeight="15" x14ac:dyDescent="0.25"/>
  <sheetData>
    <row r="3" spans="2:3" x14ac:dyDescent="0.25">
      <c r="B3" s="5" t="s">
        <v>33</v>
      </c>
      <c r="C3" s="5" t="s">
        <v>37</v>
      </c>
    </row>
    <row r="4" spans="2:3" x14ac:dyDescent="0.25">
      <c r="B4" s="5" t="s">
        <v>24</v>
      </c>
      <c r="C4" s="5" t="s">
        <v>38</v>
      </c>
    </row>
    <row r="5" spans="2:3" x14ac:dyDescent="0.25">
      <c r="B5" s="5" t="s">
        <v>34</v>
      </c>
      <c r="C5" s="5" t="s">
        <v>39</v>
      </c>
    </row>
    <row r="6" spans="2:3" x14ac:dyDescent="0.25">
      <c r="B6" s="5" t="s">
        <v>26</v>
      </c>
      <c r="C6" s="5" t="s">
        <v>40</v>
      </c>
    </row>
    <row r="7" spans="2:3" x14ac:dyDescent="0.25">
      <c r="B7" s="5" t="s">
        <v>27</v>
      </c>
      <c r="C7" s="5" t="s">
        <v>42</v>
      </c>
    </row>
    <row r="8" spans="2:3" x14ac:dyDescent="0.25">
      <c r="B8" s="5" t="s">
        <v>29</v>
      </c>
      <c r="C8" s="5" t="s">
        <v>43</v>
      </c>
    </row>
    <row r="9" spans="2:3" x14ac:dyDescent="0.25">
      <c r="B9" s="5" t="s">
        <v>32</v>
      </c>
      <c r="C9" s="5" t="s">
        <v>44</v>
      </c>
    </row>
    <row r="10" spans="2:3" x14ac:dyDescent="0.25">
      <c r="B10" s="5" t="s">
        <v>25</v>
      </c>
      <c r="C10" s="5" t="s">
        <v>45</v>
      </c>
    </row>
    <row r="11" spans="2:3" x14ac:dyDescent="0.25">
      <c r="B11" s="5" t="s">
        <v>50</v>
      </c>
      <c r="C11" s="5" t="s">
        <v>51</v>
      </c>
    </row>
    <row r="12" spans="2:3" x14ac:dyDescent="0.25">
      <c r="B12" s="5" t="s">
        <v>49</v>
      </c>
      <c r="C12" s="5" t="s">
        <v>52</v>
      </c>
    </row>
    <row r="13" spans="2:3" x14ac:dyDescent="0.25">
      <c r="B13" s="5" t="s">
        <v>46</v>
      </c>
      <c r="C13" s="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9417-7E31-4322-A6F9-367D23AF4DC4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5" t="s">
        <v>31</v>
      </c>
      <c r="C2" s="5" t="s">
        <v>35</v>
      </c>
    </row>
    <row r="3" spans="2:3" x14ac:dyDescent="0.25">
      <c r="B3" s="5" t="s">
        <v>30</v>
      </c>
      <c r="C3" s="5" t="s">
        <v>36</v>
      </c>
    </row>
    <row r="4" spans="2:3" x14ac:dyDescent="0.25">
      <c r="B4" s="5" t="s">
        <v>33</v>
      </c>
      <c r="C4" s="5" t="s">
        <v>37</v>
      </c>
    </row>
    <row r="5" spans="2:3" x14ac:dyDescent="0.25">
      <c r="B5" s="5" t="s">
        <v>24</v>
      </c>
      <c r="C5" s="5" t="s">
        <v>38</v>
      </c>
    </row>
    <row r="6" spans="2:3" x14ac:dyDescent="0.25">
      <c r="B6" s="5" t="s">
        <v>34</v>
      </c>
      <c r="C6" s="5" t="s">
        <v>39</v>
      </c>
    </row>
    <row r="7" spans="2:3" x14ac:dyDescent="0.25">
      <c r="B7" s="5" t="s">
        <v>26</v>
      </c>
      <c r="C7" s="5" t="s">
        <v>40</v>
      </c>
    </row>
    <row r="8" spans="2:3" x14ac:dyDescent="0.25">
      <c r="B8" s="5" t="s">
        <v>28</v>
      </c>
      <c r="C8" s="5" t="s">
        <v>41</v>
      </c>
    </row>
    <row r="9" spans="2:3" x14ac:dyDescent="0.25">
      <c r="B9" s="5" t="s">
        <v>27</v>
      </c>
      <c r="C9" s="5" t="s">
        <v>42</v>
      </c>
    </row>
    <row r="10" spans="2:3" x14ac:dyDescent="0.25">
      <c r="B10" s="5" t="s">
        <v>29</v>
      </c>
      <c r="C10" s="5" t="s">
        <v>43</v>
      </c>
    </row>
    <row r="11" spans="2:3" x14ac:dyDescent="0.25">
      <c r="B11" s="5" t="s">
        <v>32</v>
      </c>
      <c r="C11" s="5" t="s">
        <v>44</v>
      </c>
    </row>
    <row r="12" spans="2:3" x14ac:dyDescent="0.25">
      <c r="B12" s="5" t="s">
        <v>25</v>
      </c>
      <c r="C12" s="5" t="s">
        <v>45</v>
      </c>
    </row>
    <row r="13" spans="2:3" x14ac:dyDescent="0.25">
      <c r="B13" s="5" t="s">
        <v>14</v>
      </c>
      <c r="C13" s="5" t="s">
        <v>15</v>
      </c>
    </row>
    <row r="14" spans="2:3" x14ac:dyDescent="0.25">
      <c r="B14" s="5" t="s">
        <v>13</v>
      </c>
      <c r="C14" s="5" t="s">
        <v>16</v>
      </c>
    </row>
    <row r="15" spans="2:3" x14ac:dyDescent="0.25">
      <c r="B15" s="5" t="s">
        <v>12</v>
      </c>
      <c r="C15" s="5" t="s">
        <v>17</v>
      </c>
    </row>
    <row r="16" spans="2:3" x14ac:dyDescent="0.25">
      <c r="B16" s="5" t="s">
        <v>46</v>
      </c>
      <c r="C16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25.12.2025</vt:lpstr>
      <vt:lpstr>Лист1</vt:lpstr>
      <vt:lpstr>Лист6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2025-12-25T12:50:11Z</dcterms:modified>
</cp:coreProperties>
</file>